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0005\Downloads\"/>
    </mc:Choice>
  </mc:AlternateContent>
  <bookViews>
    <workbookView xWindow="0" yWindow="0" windowWidth="28800" windowHeight="12450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expenses'!$A$1:$E$29</definedName>
    <definedName name="_xlnm.Print_Area" localSheetId="2">'Gifts and Benefits'!$A$1:$E$24</definedName>
    <definedName name="_xlnm.Print_Area" localSheetId="1">Hospitality!$A$1:$F$22</definedName>
    <definedName name="_xlnm.Print_Area" localSheetId="0">Travel!$A$1:$D$177</definedName>
  </definedNames>
  <calcPr calcId="162913"/>
</workbook>
</file>

<file path=xl/calcChain.xml><?xml version="1.0" encoding="utf-8"?>
<calcChain xmlns="http://schemas.openxmlformats.org/spreadsheetml/2006/main">
  <c r="B20" i="3" l="1"/>
  <c r="B168" i="1" l="1"/>
  <c r="B136" i="1"/>
  <c r="B169" i="1" s="1"/>
  <c r="B33" i="1"/>
  <c r="B15" i="3" l="1"/>
  <c r="B14" i="3"/>
  <c r="B13" i="3"/>
  <c r="B9" i="3"/>
  <c r="B3" i="2" l="1"/>
  <c r="D14" i="4" l="1"/>
  <c r="B15" i="2"/>
  <c r="B4" i="3"/>
  <c r="B3" i="3"/>
  <c r="B2" i="3"/>
  <c r="B4" i="4"/>
  <c r="B3" i="4"/>
  <c r="B2" i="4"/>
  <c r="B4" i="2"/>
  <c r="B2" i="2"/>
  <c r="B34" i="1"/>
</calcChain>
</file>

<file path=xl/sharedStrings.xml><?xml version="1.0" encoding="utf-8"?>
<sst xmlns="http://schemas.openxmlformats.org/spreadsheetml/2006/main" count="571" uniqueCount="267">
  <si>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</si>
  <si>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</si>
  <si>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</si>
  <si>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</si>
  <si>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</si>
  <si>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</si>
  <si>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</si>
  <si>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</si>
  <si>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</si>
  <si>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</si>
  <si>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</si>
  <si>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</si>
  <si>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</si>
  <si>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</si>
  <si>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</si>
  <si>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</si>
  <si>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</si>
  <si>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</si>
  <si>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</si>
  <si>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</si>
  <si>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</si>
  <si>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</si>
  <si>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</si>
  <si>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</si>
  <si>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</si>
  <si>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</si>
  <si>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</si>
  <si>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</si>
  <si>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>Comment / explanation ***</t>
  </si>
  <si>
    <t>Cost (NZ$)
(exc GST / inc GST)***</t>
  </si>
  <si>
    <t>Cost ($)
(exc GST / inc GST)***</t>
  </si>
  <si>
    <t xml:space="preserve">Notes </t>
  </si>
  <si>
    <t>* Headings on following tabs will pre populate with what you enter on this tab</t>
  </si>
  <si>
    <t>*** Delete what's inapplicable.  Be consistent - all GST exclusive or all GST inclusive</t>
  </si>
  <si>
    <t>Offered by 
(who made the offer?)</t>
  </si>
  <si>
    <t>Nature ***</t>
  </si>
  <si>
    <t>Cost ($)****
(exc GST / inc GST)</t>
  </si>
  <si>
    <t>** Group expenditure relating to each overseas trip</t>
  </si>
  <si>
    <t>Cost ($)
(exc GST / inc GST)**</t>
  </si>
  <si>
    <t>** Delete what's inapplicable.  Be consistent - all GST exclusive or all GST inclusive</t>
  </si>
  <si>
    <t>Description ** (e.g. event tickets,  etc)</t>
  </si>
  <si>
    <t>Sub totals and totals will appear automatically once you put information in rows above.</t>
  </si>
  <si>
    <t>Mark clearly if there is no information to disclose.</t>
  </si>
  <si>
    <t>Hospitality</t>
  </si>
  <si>
    <t>Gifts and Benefits over $50 annual value**</t>
  </si>
  <si>
    <t>** All gifts, invitations to events and other hospitality, of $50 or more in total value per year, offered to the CE by people external to the organisation</t>
  </si>
  <si>
    <t>Estimated value (NZ$)
(exc GST / inc GST)***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</si>
  <si>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</si>
  <si>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</si>
  <si>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</si>
  <si>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</si>
  <si>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</si>
  <si>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</si>
  <si>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</si>
  <si>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</si>
  <si>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Purpose of trip (eg attending XYZ conference for 3 days)****</t>
  </si>
  <si>
    <t>Purpose (eg visiting district office for two days...) ****</t>
  </si>
  <si>
    <t>Purpose (eg meeting with Minister) ****</t>
  </si>
  <si>
    <t>**** Please include sufficient information to explain the trip and its costs including destination and duration.</t>
  </si>
  <si>
    <t>All hospitality expenses provided by the CE in the context of his/her job to anyone external to the Public Service or statutory Crown entities.</t>
  </si>
  <si>
    <t>Third parties include people and organisastions external to the public service or statutory Crown entities.</t>
  </si>
  <si>
    <t>Include items such as  invitations to functions and events, event tickets, gifts from overseas counterparts and commercial organisations (including that accepted by immediate family members).</t>
  </si>
  <si>
    <t>Comments</t>
  </si>
  <si>
    <t>A one-off offer of something worth $25 is not included, but if the offer is made more than once a year, it should be disclosed.</t>
  </si>
  <si>
    <t>NZ Customs</t>
  </si>
  <si>
    <t>Carolyn Tremain</t>
  </si>
  <si>
    <t>08/07/2016 - 24/07/2016</t>
  </si>
  <si>
    <t>WCO Policy Commission &amp; B5 Heads Meeting in Brussels</t>
  </si>
  <si>
    <t>Return Airfare</t>
  </si>
  <si>
    <t xml:space="preserve">Auckland / Brussels / Auckland </t>
  </si>
  <si>
    <t>05/09/2016 - 10/09/2016</t>
  </si>
  <si>
    <t>Auckland / Washington / Ottawa / Auckland</t>
  </si>
  <si>
    <t>27/10/2016 - 29/10/2016</t>
  </si>
  <si>
    <t xml:space="preserve">Australia / New Zealand Leadership Forum </t>
  </si>
  <si>
    <t xml:space="preserve">Return Airfare </t>
  </si>
  <si>
    <t>Wellington / Sydney / Auckland</t>
  </si>
  <si>
    <t>03/11/2016 - 04/11/2016</t>
  </si>
  <si>
    <t xml:space="preserve">Oak Executive Learning Group </t>
  </si>
  <si>
    <t>Wellington / Melbourne / Auckland</t>
  </si>
  <si>
    <t>04/05/2017 - 06/05/2017</t>
  </si>
  <si>
    <t xml:space="preserve">Wellington / Brisbane / Auckland </t>
  </si>
  <si>
    <t>Return from Site Visit - Tauranga</t>
  </si>
  <si>
    <t>Taxi to Customhouse</t>
  </si>
  <si>
    <t>Wellington</t>
  </si>
  <si>
    <t xml:space="preserve">Farewell Dinner - SSC Chief Executive </t>
  </si>
  <si>
    <t>Taxi to Thorndon</t>
  </si>
  <si>
    <t>Taxi home</t>
  </si>
  <si>
    <t>Taxi to airport</t>
  </si>
  <si>
    <t>Airfare to Auckland</t>
  </si>
  <si>
    <t>Wellington / Auckland</t>
  </si>
  <si>
    <t>International Travel (including travel within NZ at beginning and end of overseas trip)**</t>
  </si>
  <si>
    <t>Christchurch Medal Ceremony</t>
  </si>
  <si>
    <t xml:space="preserve">Return airfare </t>
  </si>
  <si>
    <t>Auckland / Christchurch / Auckland</t>
  </si>
  <si>
    <t>02/08/2016 - 10/08/16</t>
  </si>
  <si>
    <t xml:space="preserve">Auckland / Wellington </t>
  </si>
  <si>
    <t>Return from Morpho Innovation Day / Auckland Career Board / Speaking at the Aspiring Leaders Programme &amp; CEO COG Meeting</t>
  </si>
  <si>
    <t>Site Visit - Investigations and Intelligence / Opening of Customs &amp; MPI Accommodation at the airport</t>
  </si>
  <si>
    <t>Return airfare</t>
  </si>
  <si>
    <t>Wellington / Auckland / Wellington</t>
  </si>
  <si>
    <t>Return from Site Visit - Investigations and Intelligence / Opening of Customs &amp; MPI Accommodation at the airport</t>
  </si>
  <si>
    <t>Customs &amp; Auckland Airport (CE &amp; CFO) Meeting / IDC Visit (IBM)</t>
  </si>
  <si>
    <t xml:space="preserve">Customs &amp; Auckland Airport Meeting (CE &amp; CFO) / IEC Visit (IBM) </t>
  </si>
  <si>
    <t xml:space="preserve">Return from Customs &amp; Auckland Airport (CE &amp; CFO) Meeting / IEC Visit (IBM) </t>
  </si>
  <si>
    <t>Dinner - Australian High Commission</t>
  </si>
  <si>
    <t>Taxi</t>
  </si>
  <si>
    <t>Return from dinner at the Australian High Commission</t>
  </si>
  <si>
    <t>Taxi to Airport</t>
  </si>
  <si>
    <t xml:space="preserve">Auckland </t>
  </si>
  <si>
    <t>Return from DPMC Meeting</t>
  </si>
  <si>
    <t xml:space="preserve">National Security Conference - Speaking engagement </t>
  </si>
  <si>
    <t xml:space="preserve">National Security Conference - speaking engagement </t>
  </si>
  <si>
    <t>Auckland / Wellington / Auckland</t>
  </si>
  <si>
    <t xml:space="preserve">Return from B5/FCC Joint Heads Meeting </t>
  </si>
  <si>
    <t xml:space="preserve">Site Visit - Napier </t>
  </si>
  <si>
    <t>Airfare</t>
  </si>
  <si>
    <t>Auckland / Napier / Wellington</t>
  </si>
  <si>
    <t xml:space="preserve">Return from farewell dinner for Government Chief Executive </t>
  </si>
  <si>
    <t>1603 Graduation - Informal Dinner</t>
  </si>
  <si>
    <t>22/09/2016 - 02/10/2016</t>
  </si>
  <si>
    <t>Wellington / Christchurch / Auckland / Wellington</t>
  </si>
  <si>
    <t>Accommodation - 1 night</t>
  </si>
  <si>
    <t>Christchurch</t>
  </si>
  <si>
    <t>03/10/2016 - 10/10/2016</t>
  </si>
  <si>
    <t xml:space="preserve">Government CE's Away Day / Auckland Career Board &amp; CCO Forum </t>
  </si>
  <si>
    <t xml:space="preserve">Return from Government CE's Away Day / Auckland Career Board &amp; CCO Forum </t>
  </si>
  <si>
    <t xml:space="preserve">Chief Executive Learning Set Meeting </t>
  </si>
  <si>
    <t>Taxi to Wellington airport</t>
  </si>
  <si>
    <t xml:space="preserve">Wellington / Auckland / Wellington </t>
  </si>
  <si>
    <t>Return from Chief Executive Learning Set Meeting</t>
  </si>
  <si>
    <t>Assistant Custom Officers Graduation</t>
  </si>
  <si>
    <t>Return from Assistant Custom Officers Graduation</t>
  </si>
  <si>
    <t xml:space="preserve">Airfare </t>
  </si>
  <si>
    <t>Auckland / Wellington</t>
  </si>
  <si>
    <t xml:space="preserve">Attend SupCo Forum </t>
  </si>
  <si>
    <t>Return from SupCo Forum</t>
  </si>
  <si>
    <t xml:space="preserve">Return from attending the SupCo Forum </t>
  </si>
  <si>
    <t xml:space="preserve">Site Visit - ACIF </t>
  </si>
  <si>
    <t xml:space="preserve">Return from Site Visit - ACIF </t>
  </si>
  <si>
    <t>Oak Executive Learning Group Meeting</t>
  </si>
  <si>
    <t>Return from Australia / NZ Leadership Forum</t>
  </si>
  <si>
    <t>Airfare to Wellington</t>
  </si>
  <si>
    <t xml:space="preserve">Return from Oak Executive Learning Group </t>
  </si>
  <si>
    <t>Auckland</t>
  </si>
  <si>
    <t xml:space="preserve">Attending with the Minister the Smartgate Plus Opening </t>
  </si>
  <si>
    <t>Auckland / Christchurch / Wellington / Auckland</t>
  </si>
  <si>
    <t xml:space="preserve">Return from attending with the Minister the Smartgate Plus Opening </t>
  </si>
  <si>
    <t xml:space="preserve">Dinner - National Hui </t>
  </si>
  <si>
    <t>Taxi to Porirua</t>
  </si>
  <si>
    <t>Site Visit - Mail Centre / ACO 2 Recognition Ceremony / Customs Technical Specialists (CTS) Forum</t>
  </si>
  <si>
    <t xml:space="preserve">Assistant Customs Officers - Meet and Greet (Intro) </t>
  </si>
  <si>
    <t xml:space="preserve">Return from attending the Manager Operations Forum </t>
  </si>
  <si>
    <t xml:space="preserve">Victoria Business School Advisory Board Meeting </t>
  </si>
  <si>
    <t xml:space="preserve">Taxi </t>
  </si>
  <si>
    <t xml:space="preserve">Return from attending the Business School Advisory Board Meeting </t>
  </si>
  <si>
    <t xml:space="preserve">Dinner with Fijian Delegation </t>
  </si>
  <si>
    <t>Meeting with Centreport</t>
  </si>
  <si>
    <t xml:space="preserve">Auckland Career Board Meeting &amp; Meeting with ESR Senior Executives and Tour of ESR Lab </t>
  </si>
  <si>
    <t>Speaking at the PECC Seminar Managing the Blue Economy</t>
  </si>
  <si>
    <t xml:space="preserve">Taxi to University of Auckland </t>
  </si>
  <si>
    <t>Return travel from the PECC Seminar Managing the Blue Economy</t>
  </si>
  <si>
    <t>Taxi to Auckland Airport</t>
  </si>
  <si>
    <t>Taxi to Bowen House</t>
  </si>
  <si>
    <t xml:space="preserve">Customs Leadership Team Forum </t>
  </si>
  <si>
    <t xml:space="preserve">Wellington / Auckland </t>
  </si>
  <si>
    <t xml:space="preserve">Return travel from the Customs Leadership Team Forum </t>
  </si>
  <si>
    <t xml:space="preserve">Return from the Customs Leadership Team Forum </t>
  </si>
  <si>
    <t xml:space="preserve">CEO COG  Meeting </t>
  </si>
  <si>
    <t xml:space="preserve">Return from the CEO COG Meeting </t>
  </si>
  <si>
    <t xml:space="preserve">Return from NZ / Australian Customs Senior Management Meeting </t>
  </si>
  <si>
    <t xml:space="preserve">Wellington Airport Site Visit </t>
  </si>
  <si>
    <t>SCIF &amp; Auckland Airport Site Visit</t>
  </si>
  <si>
    <t xml:space="preserve">ITOC Site Visit </t>
  </si>
  <si>
    <t>Wellington Customs Staff Site Visit</t>
  </si>
  <si>
    <t>Taxi to Petone</t>
  </si>
  <si>
    <t>International Mail &amp; Service Delivery Site Visit</t>
  </si>
  <si>
    <t xml:space="preserve">Taxi to Airport </t>
  </si>
  <si>
    <t>Qatar Airways Auckland Gala Dinner Launch - Welcome Reception</t>
  </si>
  <si>
    <t xml:space="preserve">Taxi home </t>
  </si>
  <si>
    <t>Return from International Mail &amp; Service Delivery Site Visit</t>
  </si>
  <si>
    <t>VBS Advisory Board Meeting</t>
  </si>
  <si>
    <t>Westpac Trans-Tasman Dinner</t>
  </si>
  <si>
    <t>Taxi to Australian High Commission</t>
  </si>
  <si>
    <t>Intel &amp; Corporate Services Site Visit</t>
  </si>
  <si>
    <t xml:space="preserve">Taxi to the Airport </t>
  </si>
  <si>
    <t xml:space="preserve">Return from B5 Meeting </t>
  </si>
  <si>
    <t>International Women's Day 2017 - Speaking Engagement</t>
  </si>
  <si>
    <t>Taxi to Aotea Centre</t>
  </si>
  <si>
    <t>Return from International Women's Day 2017 - Speaking Engagement</t>
  </si>
  <si>
    <t>Taxi from Airport to LDC</t>
  </si>
  <si>
    <t>CEB Meeting held at ACIF</t>
  </si>
  <si>
    <t xml:space="preserve">ACT Government IT Summit - Speaking Engagement </t>
  </si>
  <si>
    <t>Auckland Airport Site Visit</t>
  </si>
  <si>
    <t>23/03/2017</t>
  </si>
  <si>
    <t xml:space="preserve">Return from ACT Government IT Summit - Speaking Engagement </t>
  </si>
  <si>
    <t>Taxi to Auckland Customhouse</t>
  </si>
  <si>
    <t>Luncheon in honour of Premier Li Keqiang</t>
  </si>
  <si>
    <t>Taxi to Government House</t>
  </si>
  <si>
    <t>Return from Luncheon in honour of Premier Li Keqiang</t>
  </si>
  <si>
    <t>Taxi to MBIE</t>
  </si>
  <si>
    <t>CEB Career Development Board Meeting</t>
  </si>
  <si>
    <t>04/04/2017</t>
  </si>
  <si>
    <t xml:space="preserve">Briefing - Continuous Improvement Targeting Brief </t>
  </si>
  <si>
    <t>07/04/2017</t>
  </si>
  <si>
    <t>ACO Welcome &amp; Customs 2020 Talk</t>
  </si>
  <si>
    <t>13/04/2017</t>
  </si>
  <si>
    <t xml:space="preserve">Meeting with the Cohorts </t>
  </si>
  <si>
    <t>ANZAC Service at the Auckland Customhouse</t>
  </si>
  <si>
    <t xml:space="preserve">Auckland Career Board Meeting </t>
  </si>
  <si>
    <t xml:space="preserve">Customs Strategic Leadership Forum </t>
  </si>
  <si>
    <t>12/05/2017 - 16/05/2017</t>
  </si>
  <si>
    <t>CEB Deep Dive Meeting - Vision &amp; Broad Direction - Part 2</t>
  </si>
  <si>
    <t xml:space="preserve">CBAFF - Speaking Engagement / 1702 Trainee Customs Officer Graduation </t>
  </si>
  <si>
    <t xml:space="preserve">Wellington / Napier / Auckland </t>
  </si>
  <si>
    <t>Return from CBAFF - Speaking Engagement / 1702 Trainee Customs Officer Graduation</t>
  </si>
  <si>
    <t>Minister Bennett Visit to IMC / Comptroller Commendations (Tauranga) / Business Workshop - Responding to Auckland's Growth</t>
  </si>
  <si>
    <t>01/06/2017 &amp; 07/06/2017</t>
  </si>
  <si>
    <t>Auckland Customhouse - Site Visit</t>
  </si>
  <si>
    <t>Nelson - Staff Site Visit / CEO COG Meeting &amp; Meeting with Auckland Airport CE</t>
  </si>
  <si>
    <t>Wellington / Nelson / Auckland / Wellington</t>
  </si>
  <si>
    <t>Taxi to RNZAF Terminal</t>
  </si>
  <si>
    <t>Return from Auckland Careers Board Sponsored Meeting</t>
  </si>
  <si>
    <t>15/06/2017 - 20/06/2017</t>
  </si>
  <si>
    <t>Return from Auckland Airport Site Visit</t>
  </si>
  <si>
    <t xml:space="preserve">Personal Development </t>
  </si>
  <si>
    <t>Executive Development</t>
  </si>
  <si>
    <t>July - December 2016</t>
  </si>
  <si>
    <t>Satellite phone</t>
  </si>
  <si>
    <t xml:space="preserve">Mobile Phone </t>
  </si>
  <si>
    <t>Farewell lunch for staff member retiring</t>
  </si>
  <si>
    <t>Meal</t>
  </si>
  <si>
    <t>Iridium Access for Satellite Phone</t>
  </si>
  <si>
    <t>Cell phone Costs</t>
  </si>
  <si>
    <t>Christchurch Customs Site Visit &amp; NZ / Australian Customs Senior Management Team Meeting</t>
  </si>
  <si>
    <t>Taxi to office</t>
  </si>
  <si>
    <t>26/05/2017 - 30/05/2017</t>
  </si>
  <si>
    <t>Taxi to the office</t>
  </si>
  <si>
    <t>State Sector Leadership Team Retreat</t>
  </si>
  <si>
    <t>Dinner</t>
  </si>
  <si>
    <t>Oak Executive Learning Group</t>
  </si>
  <si>
    <t>Airport Parking</t>
  </si>
  <si>
    <t>Car parking</t>
  </si>
  <si>
    <t>18/02/17 - 24/02/2017</t>
  </si>
  <si>
    <t>B5 Heads Meeting (London)</t>
  </si>
  <si>
    <t xml:space="preserve">B5 Heads Meeting </t>
  </si>
  <si>
    <t>CBAFF Conference - Dinner</t>
  </si>
  <si>
    <t xml:space="preserve">Taxi to Hotel </t>
  </si>
  <si>
    <t>Joint B5/FCC Joint Heads Meeting in US and Meetings with CBSA in Ottawa</t>
  </si>
  <si>
    <t>Minister Meeting - Australia / New Zealand Leadership Forum (Sydney)</t>
  </si>
  <si>
    <t>Australia / New Zealand Senior Leadership Team Meeting (Canberra)</t>
  </si>
  <si>
    <t>08/01/2017 - 10/01/2017</t>
  </si>
  <si>
    <t xml:space="preserve">Executive Learning Group </t>
  </si>
  <si>
    <t>Morpho Innovation Day / Auckland Career Board / Speaking at the Aspiring Leaders Programme / CEO COG Meeting &amp; Staff Performance Appraisal</t>
  </si>
  <si>
    <t>Meeting re: BPS People</t>
  </si>
  <si>
    <t>Site Visit - New Plymouth &amp; 19th Diversity Awards NZ in Auckland</t>
  </si>
  <si>
    <t>Return from Site Visit - New Plymouth &amp; 19th Diversity Awards NZ in Auckland</t>
  </si>
  <si>
    <t>Travel home from 19th Diversity Awards NZ</t>
  </si>
  <si>
    <t>Taxi to Beehive for DPMC Meeting</t>
  </si>
  <si>
    <t>Guardian Exercise</t>
  </si>
  <si>
    <t>Taxi to home</t>
  </si>
  <si>
    <t>Taxi from Airport to Restaurant for farewell dinner for CE</t>
  </si>
  <si>
    <t xml:space="preserve">Return from Site Visit - Napier </t>
  </si>
  <si>
    <t>January - June 2017</t>
  </si>
  <si>
    <t>Drug Brief to Minister &amp; Introduction to new Drug Detector Dogs</t>
  </si>
  <si>
    <t>CEB Meeting &amp; Christchurch Stakeholder Function in Christchurch</t>
  </si>
  <si>
    <t>Total other expenses</t>
  </si>
  <si>
    <t xml:space="preserve">1 July 2016 to 30 June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</si>
</sst>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5" fillId="5" borderId="2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1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top" wrapText="1"/>
    </xf>
    <xf numFmtId="0" fontId="18" fillId="0" borderId="6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14" fontId="0" fillId="0" borderId="0" xfId="0" applyNumberFormat="1" applyFont="1" applyFill="1" applyBorder="1" applyAlignment="1">
      <alignment horizontal="left" vertical="top" readingOrder="1"/>
    </xf>
    <xf numFmtId="0" fontId="18" fillId="0" borderId="0" xfId="0" applyFont="1" applyFill="1" applyBorder="1" applyAlignment="1">
      <alignment horizontal="left" wrapText="1" readingOrder="1"/>
    </xf>
    <xf numFmtId="0" fontId="18" fillId="0" borderId="0" xfId="0" applyFont="1" applyFill="1" applyBorder="1" applyAlignment="1">
      <alignment horizontal="left" readingOrder="1"/>
    </xf>
    <xf numFmtId="4" fontId="18" fillId="0" borderId="0" xfId="2" applyNumberFormat="1" applyFont="1" applyFill="1" applyBorder="1" applyAlignment="1">
      <alignment horizontal="right" readingOrder="1"/>
    </xf>
    <xf numFmtId="0" fontId="0" fillId="0" borderId="6" xfId="0" applyFont="1" applyFill="1" applyBorder="1" applyAlignment="1">
      <alignment wrapText="1"/>
    </xf>
    <xf numFmtId="0" fontId="0" fillId="0" borderId="0" xfId="0" applyBorder="1" applyAlignment="1">
      <alignment wrapText="1"/>
    </xf>
    <xf numFmtId="14" fontId="0" fillId="0" borderId="0" xfId="0" applyNumberFormat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 applyAlignment="1">
      <alignment horizontal="right" wrapText="1"/>
    </xf>
    <xf numFmtId="164" fontId="1" fillId="8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wrapText="1"/>
    </xf>
    <xf numFmtId="164" fontId="1" fillId="5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top" wrapText="1"/>
    </xf>
    <xf numFmtId="43" fontId="6" fillId="8" borderId="2" xfId="0" applyNumberFormat="1" applyFont="1" applyFill="1" applyBorder="1" applyAlignment="1">
      <alignment horizontal="right" wrapText="1"/>
    </xf>
    <xf numFmtId="4" fontId="6" fillId="8" borderId="2" xfId="0" applyNumberFormat="1" applyFont="1" applyFill="1" applyBorder="1" applyAlignment="1">
      <alignment horizontal="right" vertical="center" wrapText="1"/>
    </xf>
    <xf numFmtId="0" fontId="6" fillId="8" borderId="2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vertical="center" wrapText="1" readingOrder="1"/>
    </xf>
    <xf numFmtId="0" fontId="0" fillId="0" borderId="0" xfId="0" applyFont="1" applyFill="1" applyBorder="1" applyAlignment="1">
      <alignment wrapText="1"/>
    </xf>
    <xf numFmtId="2" fontId="0" fillId="0" borderId="0" xfId="0" applyNumberFormat="1" applyAlignment="1"/>
    <xf numFmtId="49" fontId="0" fillId="0" borderId="0" xfId="0" applyNumberFormat="1" applyAlignment="1"/>
    <xf numFmtId="14" fontId="10" fillId="0" borderId="12" xfId="0" applyNumberFormat="1" applyFont="1" applyBorder="1" applyAlignment="1">
      <alignment horizontal="left" wrapText="1"/>
    </xf>
    <xf numFmtId="2" fontId="10" fillId="0" borderId="12" xfId="0" applyNumberFormat="1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" fillId="0" borderId="12" xfId="0" applyFont="1" applyBorder="1" applyAlignment="1">
      <alignment wrapText="1"/>
    </xf>
    <xf numFmtId="14" fontId="0" fillId="0" borderId="12" xfId="0" applyNumberFormat="1" applyFont="1" applyFill="1" applyBorder="1" applyAlignment="1">
      <alignment horizontal="left" wrapText="1"/>
    </xf>
    <xf numFmtId="4" fontId="0" fillId="0" borderId="12" xfId="0" applyNumberFormat="1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2" xfId="0" applyFont="1" applyFill="1" applyBorder="1" applyAlignment="1">
      <alignment wrapText="1"/>
    </xf>
    <xf numFmtId="14" fontId="18" fillId="0" borderId="12" xfId="0" applyNumberFormat="1" applyFont="1" applyFill="1" applyBorder="1" applyAlignment="1">
      <alignment horizontal="left" wrapText="1"/>
    </xf>
    <xf numFmtId="4" fontId="18" fillId="0" borderId="12" xfId="0" applyNumberFormat="1" applyFont="1" applyFill="1" applyBorder="1" applyAlignment="1">
      <alignment wrapText="1"/>
    </xf>
    <xf numFmtId="0" fontId="18" fillId="0" borderId="12" xfId="0" applyFont="1" applyFill="1" applyBorder="1" applyAlignment="1">
      <alignment wrapText="1"/>
    </xf>
    <xf numFmtId="0" fontId="18" fillId="0" borderId="12" xfId="0" applyFont="1" applyBorder="1" applyAlignment="1">
      <alignment wrapText="1"/>
    </xf>
    <xf numFmtId="14" fontId="0" fillId="0" borderId="12" xfId="0" applyNumberFormat="1" applyFill="1" applyBorder="1" applyAlignment="1">
      <alignment horizontal="left" vertical="top" wrapText="1" readingOrder="1"/>
    </xf>
    <xf numFmtId="43" fontId="0" fillId="0" borderId="12" xfId="1" applyFont="1" applyFill="1" applyBorder="1" applyAlignment="1">
      <alignment horizontal="right" vertical="top" wrapText="1" readingOrder="1"/>
    </xf>
    <xf numFmtId="0" fontId="10" fillId="0" borderId="12" xfId="0" applyFont="1" applyFill="1" applyBorder="1" applyAlignment="1">
      <alignment vertical="top" wrapText="1" readingOrder="1"/>
    </xf>
    <xf numFmtId="0" fontId="0" fillId="0" borderId="12" xfId="0" applyFill="1" applyBorder="1" applyAlignment="1">
      <alignment vertical="top" wrapText="1" readingOrder="1"/>
    </xf>
    <xf numFmtId="14" fontId="0" fillId="0" borderId="12" xfId="0" applyNumberFormat="1" applyFont="1" applyFill="1" applyBorder="1" applyAlignment="1">
      <alignment horizontal="left" vertical="top" wrapText="1" readingOrder="1"/>
    </xf>
    <xf numFmtId="0" fontId="0" fillId="0" borderId="12" xfId="0" applyFont="1" applyFill="1" applyBorder="1" applyAlignment="1">
      <alignment vertical="top" wrapText="1" readingOrder="1"/>
    </xf>
    <xf numFmtId="14" fontId="0" fillId="0" borderId="12" xfId="0" applyNumberFormat="1" applyFont="1" applyFill="1" applyBorder="1" applyAlignment="1">
      <alignment horizontal="left" vertical="top" readingOrder="1"/>
    </xf>
    <xf numFmtId="4" fontId="18" fillId="0" borderId="12" xfId="2" applyNumberFormat="1" applyFont="1" applyFill="1" applyBorder="1" applyAlignment="1">
      <alignment horizontal="right" vertical="top" readingOrder="1"/>
    </xf>
    <xf numFmtId="0" fontId="18" fillId="0" borderId="12" xfId="0" applyFont="1" applyFill="1" applyBorder="1" applyAlignment="1">
      <alignment horizontal="left" vertical="top" wrapText="1" readingOrder="1"/>
    </xf>
    <xf numFmtId="0" fontId="18" fillId="0" borderId="12" xfId="0" applyFont="1" applyFill="1" applyBorder="1" applyAlignment="1">
      <alignment horizontal="left" vertical="top" readingOrder="1"/>
    </xf>
    <xf numFmtId="43" fontId="0" fillId="0" borderId="12" xfId="1" applyFont="1" applyFill="1" applyBorder="1" applyAlignment="1">
      <alignment horizontal="right" vertical="top" wrapText="1"/>
    </xf>
    <xf numFmtId="0" fontId="0" fillId="0" borderId="12" xfId="0" applyFill="1" applyBorder="1" applyAlignment="1">
      <alignment vertical="top" wrapText="1"/>
    </xf>
    <xf numFmtId="14" fontId="0" fillId="0" borderId="12" xfId="0" applyNumberFormat="1" applyBorder="1" applyAlignment="1">
      <alignment horizontal="left" vertical="top"/>
    </xf>
    <xf numFmtId="2" fontId="0" fillId="0" borderId="12" xfId="0" applyNumberFormat="1" applyBorder="1" applyAlignment="1">
      <alignment horizontal="right" vertical="top"/>
    </xf>
    <xf numFmtId="0" fontId="0" fillId="0" borderId="12" xfId="0" applyFont="1" applyFill="1" applyBorder="1" applyAlignment="1">
      <alignment vertical="top" wrapText="1"/>
    </xf>
    <xf numFmtId="49" fontId="0" fillId="0" borderId="12" xfId="0" applyNumberFormat="1" applyBorder="1" applyAlignment="1">
      <alignment vertical="top"/>
    </xf>
    <xf numFmtId="43" fontId="18" fillId="0" borderId="12" xfId="1" applyFont="1" applyFill="1" applyBorder="1" applyAlignment="1">
      <alignment horizontal="right" vertical="top" wrapText="1"/>
    </xf>
    <xf numFmtId="4" fontId="0" fillId="0" borderId="12" xfId="1" applyNumberFormat="1" applyFont="1" applyFill="1" applyBorder="1" applyAlignment="1">
      <alignment horizontal="right" vertical="top" wrapText="1" readingOrder="1"/>
    </xf>
    <xf numFmtId="4" fontId="0" fillId="0" borderId="12" xfId="1" applyNumberFormat="1" applyFont="1" applyFill="1" applyBorder="1" applyAlignment="1">
      <alignment horizontal="right" vertical="top" wrapText="1"/>
    </xf>
    <xf numFmtId="14" fontId="0" fillId="0" borderId="12" xfId="0" applyNumberFormat="1" applyBorder="1" applyAlignment="1">
      <alignment horizontal="left" vertical="top" wrapText="1" readingOrder="1"/>
    </xf>
    <xf numFmtId="43" fontId="0" fillId="0" borderId="12" xfId="1" applyFont="1" applyBorder="1" applyAlignment="1">
      <alignment horizontal="right" vertical="top" wrapText="1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horizontal="left" vertical="top" wrapText="1" readingOrder="1"/>
    </xf>
    <xf numFmtId="14" fontId="0" fillId="0" borderId="12" xfId="0" applyNumberFormat="1" applyFill="1" applyBorder="1" applyAlignment="1">
      <alignment horizontal="left" wrapText="1" readingOrder="1"/>
    </xf>
    <xf numFmtId="43" fontId="0" fillId="0" borderId="12" xfId="1" applyFont="1" applyFill="1" applyBorder="1" applyAlignment="1">
      <alignment horizontal="right" wrapText="1" readingOrder="1"/>
    </xf>
    <xf numFmtId="0" fontId="0" fillId="0" borderId="12" xfId="0" applyFill="1" applyBorder="1" applyAlignment="1">
      <alignment wrapText="1" readingOrder="1"/>
    </xf>
    <xf numFmtId="43" fontId="18" fillId="0" borderId="12" xfId="1" applyFont="1" applyFill="1" applyBorder="1" applyAlignment="1">
      <alignment horizontal="right" wrapText="1" readingOrder="1"/>
    </xf>
    <xf numFmtId="14" fontId="0" fillId="0" borderId="12" xfId="0" applyNumberFormat="1" applyFont="1" applyFill="1" applyBorder="1" applyAlignment="1">
      <alignment horizontal="left" wrapText="1" readingOrder="1"/>
    </xf>
    <xf numFmtId="0" fontId="0" fillId="0" borderId="12" xfId="0" applyFont="1" applyFill="1" applyBorder="1" applyAlignment="1">
      <alignment wrapText="1" readingOrder="1"/>
    </xf>
    <xf numFmtId="14" fontId="0" fillId="0" borderId="12" xfId="0" applyNumberFormat="1" applyFont="1" applyFill="1" applyBorder="1" applyAlignment="1">
      <alignment horizontal="left" readingOrder="1"/>
    </xf>
    <xf numFmtId="4" fontId="18" fillId="0" borderId="12" xfId="2" applyNumberFormat="1" applyFont="1" applyFill="1" applyBorder="1" applyAlignment="1">
      <alignment horizontal="right" readingOrder="1"/>
    </xf>
    <xf numFmtId="0" fontId="18" fillId="0" borderId="12" xfId="0" applyFont="1" applyFill="1" applyBorder="1" applyAlignment="1">
      <alignment horizontal="left" wrapText="1" readingOrder="1"/>
    </xf>
    <xf numFmtId="0" fontId="18" fillId="0" borderId="12" xfId="0" applyFont="1" applyFill="1" applyBorder="1" applyAlignment="1">
      <alignment horizontal="left" readingOrder="1"/>
    </xf>
    <xf numFmtId="44" fontId="18" fillId="0" borderId="12" xfId="0" applyNumberFormat="1" applyFont="1" applyFill="1" applyBorder="1" applyAlignment="1">
      <alignment horizontal="left" readingOrder="1"/>
    </xf>
    <xf numFmtId="0" fontId="18" fillId="0" borderId="12" xfId="0" applyNumberFormat="1" applyFont="1" applyFill="1" applyBorder="1" applyAlignment="1">
      <alignment readingOrder="1"/>
    </xf>
    <xf numFmtId="14" fontId="0" fillId="0" borderId="12" xfId="0" applyNumberFormat="1" applyBorder="1" applyAlignment="1">
      <alignment horizontal="left" wrapText="1" readingOrder="1"/>
    </xf>
    <xf numFmtId="43" fontId="0" fillId="0" borderId="12" xfId="1" applyFont="1" applyBorder="1" applyAlignment="1">
      <alignment horizontal="right" wrapText="1" readingOrder="1"/>
    </xf>
    <xf numFmtId="0" fontId="0" fillId="0" borderId="12" xfId="0" applyBorder="1" applyAlignment="1">
      <alignment wrapText="1" readingOrder="1"/>
    </xf>
    <xf numFmtId="0" fontId="0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00FF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abSelected="1" topLeftCell="A9" zoomScaleNormal="100" workbookViewId="0">
      <selection activeCell="C22" sqref="C22"/>
    </sheetView>
  </sheetViews>
  <sheetFormatPr defaultColWidth="9.140625" defaultRowHeight="12.75" x14ac:dyDescent="0.2"/>
  <cols>
    <col min="1" max="1" width="23.5703125" style="7" customWidth="1"/>
    <col min="2" max="2" width="22.85546875" style="110" customWidth="1"/>
    <col min="3" max="3" width="47.42578125" style="1" customWidth="1"/>
    <col min="4" max="4" width="36.5703125" style="1" customWidth="1"/>
    <col min="5" max="5" width="1.5703125" style="1" hidden="1" customWidth="1"/>
    <col min="6" max="16384" width="9.140625" style="1"/>
  </cols>
  <sheetData>
    <row r="1" spans="1:5" ht="36" customHeight="1" x14ac:dyDescent="0.2">
      <c r="A1" s="174" t="s">
        <v>24</v>
      </c>
      <c r="B1" s="174"/>
      <c r="C1" s="174"/>
      <c r="D1" s="174"/>
    </row>
    <row r="2" spans="1:5" ht="36" customHeight="1" x14ac:dyDescent="0.2">
      <c r="A2" s="47" t="s">
        <v>8</v>
      </c>
      <c r="B2" s="179" t="s">
        <v>64</v>
      </c>
      <c r="C2" s="179"/>
      <c r="D2" s="179"/>
    </row>
    <row r="3" spans="1:5" ht="36" customHeight="1" x14ac:dyDescent="0.2">
      <c r="A3" s="47" t="s">
        <v>9</v>
      </c>
      <c r="B3" s="180" t="s">
        <v>65</v>
      </c>
      <c r="C3" s="180"/>
      <c r="D3" s="180"/>
    </row>
    <row r="4" spans="1:5" ht="36" customHeight="1" x14ac:dyDescent="0.2">
      <c r="A4" s="47" t="s">
        <v>3</v>
      </c>
      <c r="B4" s="180" t="s">
        <v>266</v>
      </c>
      <c r="C4" s="180"/>
      <c r="D4" s="180"/>
    </row>
    <row r="5" spans="1:5" s="3" customFormat="1" ht="36" customHeight="1" x14ac:dyDescent="0.2">
      <c r="A5" s="181" t="s">
        <v>10</v>
      </c>
      <c r="B5" s="182"/>
      <c r="C5" s="182"/>
      <c r="D5" s="182"/>
    </row>
    <row r="6" spans="1:5" s="3" customFormat="1" ht="35.25" customHeight="1" x14ac:dyDescent="0.2">
      <c r="A6" s="183" t="s">
        <v>53</v>
      </c>
      <c r="B6" s="184"/>
      <c r="C6" s="184"/>
      <c r="D6" s="184"/>
    </row>
    <row r="7" spans="1:5" s="4" customFormat="1" ht="19.5" customHeight="1" x14ac:dyDescent="0.2">
      <c r="A7" s="177" t="s">
        <v>90</v>
      </c>
      <c r="B7" s="178"/>
      <c r="C7" s="178"/>
      <c r="D7" s="178"/>
    </row>
    <row r="8" spans="1:5" s="40" customFormat="1" ht="29.1" customHeight="1" x14ac:dyDescent="0.2">
      <c r="A8" s="38" t="s">
        <v>26</v>
      </c>
      <c r="B8" s="107" t="s">
        <v>29</v>
      </c>
      <c r="C8" s="39" t="s">
        <v>55</v>
      </c>
      <c r="D8" s="39" t="s">
        <v>17</v>
      </c>
    </row>
    <row r="9" spans="1:5" s="40" customFormat="1" ht="29.25" customHeight="1" x14ac:dyDescent="0.2">
      <c r="A9" s="135">
        <v>42558.225694444402</v>
      </c>
      <c r="B9" s="136">
        <v>38.699999999999996</v>
      </c>
      <c r="C9" s="137" t="s">
        <v>67</v>
      </c>
      <c r="D9" s="137" t="s">
        <v>87</v>
      </c>
      <c r="E9" s="97" t="s">
        <v>83</v>
      </c>
    </row>
    <row r="10" spans="1:5" ht="27.75" customHeight="1" x14ac:dyDescent="0.2">
      <c r="A10" s="135">
        <v>42558</v>
      </c>
      <c r="B10" s="136">
        <v>251.57</v>
      </c>
      <c r="C10" s="138" t="s">
        <v>67</v>
      </c>
      <c r="D10" s="138" t="s">
        <v>88</v>
      </c>
      <c r="E10" s="95" t="s">
        <v>89</v>
      </c>
    </row>
    <row r="11" spans="1:5" ht="25.5" customHeight="1" x14ac:dyDescent="0.2">
      <c r="A11" s="135" t="s">
        <v>66</v>
      </c>
      <c r="B11" s="136">
        <v>9029.65</v>
      </c>
      <c r="C11" s="137" t="s">
        <v>67</v>
      </c>
      <c r="D11" s="137" t="s">
        <v>68</v>
      </c>
      <c r="E11" s="94" t="s">
        <v>69</v>
      </c>
    </row>
    <row r="12" spans="1:5" ht="30.75" customHeight="1" x14ac:dyDescent="0.2">
      <c r="A12" s="135" t="s">
        <v>70</v>
      </c>
      <c r="B12" s="136">
        <v>11985.72</v>
      </c>
      <c r="C12" s="138" t="s">
        <v>247</v>
      </c>
      <c r="D12" s="138" t="s">
        <v>68</v>
      </c>
      <c r="E12" s="95" t="s">
        <v>71</v>
      </c>
    </row>
    <row r="13" spans="1:5" ht="331.5" hidden="1" x14ac:dyDescent="0.2">
      <c r="A13" s="135" t="s">
        <v>72</v>
      </c>
      <c r="B13" s="136">
        <v>909.54</v>
      </c>
      <c r="C13" s="137" t="s">
        <v>73</v>
      </c>
      <c r="D13" s="137" t="s">
        <v>74</v>
      </c>
      <c r="E13" s="94" t="s">
        <v>75</v>
      </c>
    </row>
    <row r="14" spans="1:5" ht="15" customHeight="1" x14ac:dyDescent="0.2">
      <c r="A14" s="135">
        <v>42624.2</v>
      </c>
      <c r="B14" s="136">
        <v>120.61499999999999</v>
      </c>
      <c r="C14" s="138" t="s">
        <v>113</v>
      </c>
      <c r="D14" s="138" t="s">
        <v>86</v>
      </c>
      <c r="E14" s="95" t="s">
        <v>108</v>
      </c>
    </row>
    <row r="15" spans="1:5" ht="27.95" customHeight="1" x14ac:dyDescent="0.2">
      <c r="A15" s="135" t="s">
        <v>72</v>
      </c>
      <c r="B15" s="136">
        <v>909.54</v>
      </c>
      <c r="C15" s="137" t="s">
        <v>248</v>
      </c>
      <c r="D15" s="137" t="s">
        <v>74</v>
      </c>
      <c r="E15" s="94" t="s">
        <v>75</v>
      </c>
    </row>
    <row r="16" spans="1:5" s="4" customFormat="1" ht="18" customHeight="1" x14ac:dyDescent="0.2">
      <c r="A16" s="135">
        <v>42670.604166666701</v>
      </c>
      <c r="B16" s="136">
        <v>38.699999999999996</v>
      </c>
      <c r="C16" s="138" t="s">
        <v>139</v>
      </c>
      <c r="D16" s="138" t="s">
        <v>87</v>
      </c>
      <c r="E16" s="95" t="s">
        <v>83</v>
      </c>
    </row>
    <row r="17" spans="1:5" s="4" customFormat="1" ht="17.45" customHeight="1" x14ac:dyDescent="0.2">
      <c r="A17" s="139">
        <v>42675</v>
      </c>
      <c r="B17" s="136">
        <v>286.13</v>
      </c>
      <c r="C17" s="140" t="s">
        <v>140</v>
      </c>
      <c r="D17" s="140" t="s">
        <v>141</v>
      </c>
      <c r="E17" s="99" t="s">
        <v>133</v>
      </c>
    </row>
    <row r="18" spans="1:5" s="4" customFormat="1" ht="20.45" customHeight="1" x14ac:dyDescent="0.2">
      <c r="A18" s="135">
        <v>42674.878472222197</v>
      </c>
      <c r="B18" s="136">
        <v>44.344999999999999</v>
      </c>
      <c r="C18" s="138" t="s">
        <v>140</v>
      </c>
      <c r="D18" s="138" t="s">
        <v>82</v>
      </c>
      <c r="E18" s="95" t="s">
        <v>83</v>
      </c>
    </row>
    <row r="19" spans="1:5" s="40" customFormat="1" ht="17.45" customHeight="1" x14ac:dyDescent="0.2">
      <c r="A19" s="135" t="s">
        <v>76</v>
      </c>
      <c r="B19" s="136">
        <v>881.68999999999994</v>
      </c>
      <c r="C19" s="138" t="s">
        <v>77</v>
      </c>
      <c r="D19" s="138" t="s">
        <v>74</v>
      </c>
      <c r="E19" s="95" t="s">
        <v>78</v>
      </c>
    </row>
    <row r="20" spans="1:5" s="40" customFormat="1" ht="17.45" customHeight="1" x14ac:dyDescent="0.2">
      <c r="A20" s="135">
        <v>42677</v>
      </c>
      <c r="B20" s="136">
        <v>75.47</v>
      </c>
      <c r="C20" s="138" t="s">
        <v>239</v>
      </c>
      <c r="D20" s="138" t="s">
        <v>238</v>
      </c>
      <c r="E20" s="95"/>
    </row>
    <row r="21" spans="1:5" s="40" customFormat="1" ht="17.45" customHeight="1" x14ac:dyDescent="0.2">
      <c r="A21" s="135">
        <v>42678.916666666701</v>
      </c>
      <c r="B21" s="136">
        <v>122.33499999999999</v>
      </c>
      <c r="C21" s="138" t="s">
        <v>142</v>
      </c>
      <c r="D21" s="138" t="s">
        <v>86</v>
      </c>
      <c r="E21" s="95"/>
    </row>
    <row r="22" spans="1:5" s="40" customFormat="1" ht="27.6" customHeight="1" x14ac:dyDescent="0.2">
      <c r="A22" s="135" t="s">
        <v>250</v>
      </c>
      <c r="B22" s="136">
        <v>1194.3599999999999</v>
      </c>
      <c r="C22" s="138" t="s">
        <v>249</v>
      </c>
      <c r="D22" s="138" t="s">
        <v>68</v>
      </c>
      <c r="E22" s="95"/>
    </row>
    <row r="23" spans="1:5" ht="25.5" customHeight="1" x14ac:dyDescent="0.2">
      <c r="A23" s="141">
        <v>42745.626388888901</v>
      </c>
      <c r="B23" s="142">
        <v>76.325000000000003</v>
      </c>
      <c r="C23" s="143" t="s">
        <v>169</v>
      </c>
      <c r="D23" s="144" t="s">
        <v>82</v>
      </c>
      <c r="E23" s="96" t="s">
        <v>80</v>
      </c>
    </row>
    <row r="24" spans="1:5" ht="18" customHeight="1" x14ac:dyDescent="0.2">
      <c r="A24" s="135" t="s">
        <v>79</v>
      </c>
      <c r="B24" s="145">
        <v>909.24</v>
      </c>
      <c r="C24" s="146" t="s">
        <v>77</v>
      </c>
      <c r="D24" s="146" t="s">
        <v>68</v>
      </c>
      <c r="E24" s="96"/>
    </row>
    <row r="25" spans="1:5" ht="15.95" customHeight="1" x14ac:dyDescent="0.2">
      <c r="A25" s="147">
        <v>42880</v>
      </c>
      <c r="B25" s="148">
        <v>21.6</v>
      </c>
      <c r="C25" s="149" t="s">
        <v>239</v>
      </c>
      <c r="D25" s="150" t="s">
        <v>230</v>
      </c>
      <c r="E25" s="95" t="s">
        <v>143</v>
      </c>
    </row>
    <row r="26" spans="1:5" ht="17.100000000000001" customHeight="1" x14ac:dyDescent="0.2">
      <c r="A26" s="147">
        <v>42880</v>
      </c>
      <c r="B26" s="148">
        <v>53.99</v>
      </c>
      <c r="C26" s="149" t="s">
        <v>239</v>
      </c>
      <c r="D26" s="150" t="s">
        <v>251</v>
      </c>
      <c r="E26" s="98" t="s">
        <v>89</v>
      </c>
    </row>
    <row r="27" spans="1:5" ht="17.100000000000001" customHeight="1" x14ac:dyDescent="0.2">
      <c r="A27" s="139">
        <v>42786</v>
      </c>
      <c r="B27" s="145">
        <v>608.28</v>
      </c>
      <c r="C27" s="149" t="s">
        <v>244</v>
      </c>
      <c r="D27" s="149" t="s">
        <v>88</v>
      </c>
      <c r="E27" s="98"/>
    </row>
    <row r="28" spans="1:5" ht="15" customHeight="1" x14ac:dyDescent="0.2">
      <c r="A28" s="139" t="s">
        <v>242</v>
      </c>
      <c r="B28" s="145">
        <v>9085.5499999999993</v>
      </c>
      <c r="C28" s="149" t="s">
        <v>243</v>
      </c>
      <c r="D28" s="149" t="s">
        <v>68</v>
      </c>
      <c r="E28" s="102" t="s">
        <v>83</v>
      </c>
    </row>
    <row r="29" spans="1:5" ht="16.5" customHeight="1" x14ac:dyDescent="0.2">
      <c r="A29" s="147">
        <v>42786</v>
      </c>
      <c r="B29" s="148">
        <v>14.9</v>
      </c>
      <c r="C29" s="149" t="s">
        <v>243</v>
      </c>
      <c r="D29" s="150" t="s">
        <v>230</v>
      </c>
      <c r="E29" s="102"/>
    </row>
    <row r="30" spans="1:5" ht="15.75" customHeight="1" x14ac:dyDescent="0.2">
      <c r="A30" s="147">
        <v>42880</v>
      </c>
      <c r="B30" s="148">
        <v>19.510000000000002</v>
      </c>
      <c r="C30" s="149" t="s">
        <v>243</v>
      </c>
      <c r="D30" s="150" t="s">
        <v>230</v>
      </c>
    </row>
    <row r="31" spans="1:5" ht="15.75" customHeight="1" x14ac:dyDescent="0.2">
      <c r="A31" s="141">
        <v>42792.8347222222</v>
      </c>
      <c r="B31" s="142">
        <v>38.484999999999992</v>
      </c>
      <c r="C31" s="144" t="s">
        <v>185</v>
      </c>
      <c r="D31" s="144" t="s">
        <v>178</v>
      </c>
    </row>
    <row r="32" spans="1:5" ht="12.6" customHeight="1" x14ac:dyDescent="0.2">
      <c r="A32" s="11"/>
      <c r="B32" s="115"/>
      <c r="C32" s="37"/>
      <c r="D32" s="37"/>
    </row>
    <row r="33" spans="1:5" ht="15" x14ac:dyDescent="0.2">
      <c r="A33" s="60" t="s">
        <v>4</v>
      </c>
      <c r="B33" s="116">
        <f>SUM(B9:B32)</f>
        <v>36716.24500000001</v>
      </c>
      <c r="C33" s="61"/>
      <c r="D33" s="61"/>
      <c r="E33" s="4"/>
    </row>
    <row r="34" spans="1:5" hidden="1" x14ac:dyDescent="0.2">
      <c r="A34" s="60" t="s">
        <v>4</v>
      </c>
      <c r="B34" s="109">
        <f>SUM(B21:B33)</f>
        <v>48860.820000000007</v>
      </c>
      <c r="C34" s="61"/>
      <c r="D34" s="61"/>
      <c r="E34" s="40"/>
    </row>
    <row r="35" spans="1:5" ht="21.95" customHeight="1" x14ac:dyDescent="0.2">
      <c r="A35" s="185" t="s">
        <v>15</v>
      </c>
      <c r="B35" s="186"/>
      <c r="C35" s="186"/>
      <c r="D35" s="6"/>
      <c r="E35" s="95" t="s">
        <v>83</v>
      </c>
    </row>
    <row r="36" spans="1:5" s="41" customFormat="1" ht="27.95" customHeight="1" x14ac:dyDescent="0.2">
      <c r="A36" s="38" t="s">
        <v>26</v>
      </c>
      <c r="B36" s="107" t="s">
        <v>30</v>
      </c>
      <c r="C36" s="39" t="s">
        <v>56</v>
      </c>
      <c r="D36" s="39" t="s">
        <v>16</v>
      </c>
      <c r="E36" s="95" t="s">
        <v>93</v>
      </c>
    </row>
    <row r="37" spans="1:5" ht="18" customHeight="1" x14ac:dyDescent="0.2">
      <c r="A37" s="135">
        <v>42555.586805555598</v>
      </c>
      <c r="B37" s="145">
        <v>44.074999999999996</v>
      </c>
      <c r="C37" s="146" t="s">
        <v>81</v>
      </c>
      <c r="D37" s="146" t="s">
        <v>82</v>
      </c>
      <c r="E37" s="95" t="s">
        <v>83</v>
      </c>
    </row>
    <row r="38" spans="1:5" ht="19.5" customHeight="1" x14ac:dyDescent="0.2">
      <c r="A38" s="135">
        <v>42559</v>
      </c>
      <c r="B38" s="145">
        <v>630.79999999999995</v>
      </c>
      <c r="C38" s="146" t="s">
        <v>91</v>
      </c>
      <c r="D38" s="146" t="s">
        <v>92</v>
      </c>
      <c r="E38" s="95" t="s">
        <v>95</v>
      </c>
    </row>
    <row r="39" spans="1:5" ht="41.45" customHeight="1" x14ac:dyDescent="0.2">
      <c r="A39" s="135">
        <v>42584.8034722222</v>
      </c>
      <c r="B39" s="145">
        <v>30.96</v>
      </c>
      <c r="C39" s="146" t="s">
        <v>252</v>
      </c>
      <c r="D39" s="146" t="s">
        <v>87</v>
      </c>
      <c r="E39" s="95" t="s">
        <v>83</v>
      </c>
    </row>
    <row r="40" spans="1:5" ht="41.45" customHeight="1" x14ac:dyDescent="0.2">
      <c r="A40" s="135" t="s">
        <v>94</v>
      </c>
      <c r="B40" s="145">
        <v>564.21999999999991</v>
      </c>
      <c r="C40" s="146" t="s">
        <v>252</v>
      </c>
      <c r="D40" s="146" t="s">
        <v>92</v>
      </c>
      <c r="E40" s="95" t="s">
        <v>83</v>
      </c>
    </row>
    <row r="41" spans="1:5" ht="12.75" hidden="1" customHeight="1" x14ac:dyDescent="0.2">
      <c r="A41" s="135">
        <v>42592.3305555556</v>
      </c>
      <c r="B41" s="145">
        <v>44.074999999999996</v>
      </c>
      <c r="C41" s="146" t="s">
        <v>96</v>
      </c>
      <c r="D41" s="146" t="s">
        <v>82</v>
      </c>
      <c r="E41" s="95" t="s">
        <v>99</v>
      </c>
    </row>
    <row r="42" spans="1:5" ht="39.75" customHeight="1" x14ac:dyDescent="0.2">
      <c r="A42" s="135">
        <v>42584.340972222199</v>
      </c>
      <c r="B42" s="145">
        <v>44.074999999999996</v>
      </c>
      <c r="C42" s="146" t="s">
        <v>252</v>
      </c>
      <c r="D42" s="146" t="s">
        <v>82</v>
      </c>
      <c r="E42" s="95"/>
    </row>
    <row r="43" spans="1:5" ht="30" customHeight="1" x14ac:dyDescent="0.2">
      <c r="A43" s="135">
        <v>42593.6875</v>
      </c>
      <c r="B43" s="145">
        <v>38.699999999999996</v>
      </c>
      <c r="C43" s="146" t="s">
        <v>97</v>
      </c>
      <c r="D43" s="146" t="s">
        <v>87</v>
      </c>
      <c r="E43" s="95" t="s">
        <v>99</v>
      </c>
    </row>
    <row r="44" spans="1:5" ht="32.450000000000003" customHeight="1" x14ac:dyDescent="0.2">
      <c r="A44" s="135">
        <v>42593</v>
      </c>
      <c r="B44" s="145">
        <v>402.67</v>
      </c>
      <c r="C44" s="146" t="s">
        <v>97</v>
      </c>
      <c r="D44" s="146" t="s">
        <v>98</v>
      </c>
      <c r="E44" s="95" t="s">
        <v>83</v>
      </c>
    </row>
    <row r="45" spans="1:5" s="8" customFormat="1" ht="29.45" customHeight="1" x14ac:dyDescent="0.2">
      <c r="A45" s="135">
        <v>42593</v>
      </c>
      <c r="B45" s="145">
        <v>402.67</v>
      </c>
      <c r="C45" s="146" t="s">
        <v>97</v>
      </c>
      <c r="D45" s="146" t="s">
        <v>98</v>
      </c>
      <c r="E45" s="95" t="s">
        <v>83</v>
      </c>
    </row>
    <row r="46" spans="1:5" s="61" customFormat="1" ht="39" customHeight="1" x14ac:dyDescent="0.2">
      <c r="A46" s="135">
        <v>42598.335416666698</v>
      </c>
      <c r="B46" s="151">
        <v>44.074999999999996</v>
      </c>
      <c r="C46" s="146" t="s">
        <v>100</v>
      </c>
      <c r="D46" s="146" t="s">
        <v>82</v>
      </c>
      <c r="E46" s="95" t="s">
        <v>99</v>
      </c>
    </row>
    <row r="47" spans="1:5" s="63" customFormat="1" ht="30" customHeight="1" x14ac:dyDescent="0.2">
      <c r="A47" s="135">
        <v>42601.416666666701</v>
      </c>
      <c r="B47" s="151">
        <v>38.699999999999996</v>
      </c>
      <c r="C47" s="146" t="s">
        <v>101</v>
      </c>
      <c r="D47" s="146" t="s">
        <v>87</v>
      </c>
      <c r="E47" s="95" t="s">
        <v>83</v>
      </c>
    </row>
    <row r="48" spans="1:5" s="92" customFormat="1" ht="30" customHeight="1" x14ac:dyDescent="0.2">
      <c r="A48" s="135">
        <v>42601</v>
      </c>
      <c r="B48" s="145">
        <v>617.35</v>
      </c>
      <c r="C48" s="146" t="s">
        <v>102</v>
      </c>
      <c r="D48" s="146" t="s">
        <v>92</v>
      </c>
      <c r="E48" s="95" t="s">
        <v>83</v>
      </c>
    </row>
    <row r="49" spans="1:5" s="92" customFormat="1" ht="15.6" customHeight="1" x14ac:dyDescent="0.2">
      <c r="A49" s="135">
        <v>42603.878472222197</v>
      </c>
      <c r="B49" s="151">
        <v>44.074999999999996</v>
      </c>
      <c r="C49" s="146" t="s">
        <v>103</v>
      </c>
      <c r="D49" s="146" t="s">
        <v>82</v>
      </c>
      <c r="E49" s="95" t="s">
        <v>108</v>
      </c>
    </row>
    <row r="50" spans="1:5" s="93" customFormat="1" ht="27.75" customHeight="1" x14ac:dyDescent="0.2">
      <c r="A50" s="135">
        <v>42606.270833333299</v>
      </c>
      <c r="B50" s="151">
        <v>38.699999999999996</v>
      </c>
      <c r="C50" s="146" t="s">
        <v>254</v>
      </c>
      <c r="D50" s="146" t="s">
        <v>107</v>
      </c>
      <c r="E50" s="95"/>
    </row>
    <row r="51" spans="1:5" s="63" customFormat="1" ht="15" customHeight="1" x14ac:dyDescent="0.2">
      <c r="A51" s="135">
        <v>42971</v>
      </c>
      <c r="B51" s="151">
        <v>780.6</v>
      </c>
      <c r="C51" s="146" t="s">
        <v>254</v>
      </c>
      <c r="D51" s="146" t="s">
        <v>68</v>
      </c>
      <c r="E51" s="95" t="s">
        <v>83</v>
      </c>
    </row>
    <row r="52" spans="1:5" s="92" customFormat="1" ht="15" customHeight="1" x14ac:dyDescent="0.2">
      <c r="A52" s="135">
        <v>42606.941666666702</v>
      </c>
      <c r="B52" s="151">
        <v>61.704999999999998</v>
      </c>
      <c r="C52" s="146" t="s">
        <v>256</v>
      </c>
      <c r="D52" s="146" t="s">
        <v>86</v>
      </c>
      <c r="E52" s="95" t="s">
        <v>112</v>
      </c>
    </row>
    <row r="53" spans="1:5" s="105" customFormat="1" ht="27.75" customHeight="1" x14ac:dyDescent="0.2">
      <c r="A53" s="135">
        <v>42607</v>
      </c>
      <c r="B53" s="151">
        <v>44.08</v>
      </c>
      <c r="C53" s="146" t="s">
        <v>255</v>
      </c>
      <c r="D53" s="146" t="s">
        <v>257</v>
      </c>
      <c r="E53" s="95"/>
    </row>
    <row r="54" spans="1:5" s="92" customFormat="1" ht="14.1" customHeight="1" x14ac:dyDescent="0.2">
      <c r="A54" s="135">
        <v>42607.739583333299</v>
      </c>
      <c r="B54" s="151">
        <v>38.699999999999996</v>
      </c>
      <c r="C54" s="146" t="s">
        <v>110</v>
      </c>
      <c r="D54" s="146" t="s">
        <v>107</v>
      </c>
      <c r="E54" s="95" t="s">
        <v>116</v>
      </c>
    </row>
    <row r="55" spans="1:5" s="92" customFormat="1" ht="12.6" customHeight="1" x14ac:dyDescent="0.2">
      <c r="A55" s="135">
        <v>42607</v>
      </c>
      <c r="B55" s="145">
        <v>616.61</v>
      </c>
      <c r="C55" s="146" t="s">
        <v>111</v>
      </c>
      <c r="D55" s="146" t="s">
        <v>92</v>
      </c>
      <c r="E55" s="95" t="s">
        <v>83</v>
      </c>
    </row>
    <row r="56" spans="1:5" s="92" customFormat="1" ht="15" customHeight="1" x14ac:dyDescent="0.2">
      <c r="A56" s="135">
        <v>42625</v>
      </c>
      <c r="B56" s="145">
        <v>216.81</v>
      </c>
      <c r="C56" s="146" t="s">
        <v>114</v>
      </c>
      <c r="D56" s="146" t="s">
        <v>115</v>
      </c>
      <c r="E56" s="95" t="s">
        <v>120</v>
      </c>
    </row>
    <row r="57" spans="1:5" s="105" customFormat="1" ht="27.75" customHeight="1" x14ac:dyDescent="0.2">
      <c r="A57" s="135">
        <v>42625.763888888898</v>
      </c>
      <c r="B57" s="145">
        <v>52.029999999999994</v>
      </c>
      <c r="C57" s="146" t="s">
        <v>261</v>
      </c>
      <c r="D57" s="146" t="s">
        <v>260</v>
      </c>
      <c r="E57" s="95"/>
    </row>
    <row r="58" spans="1:5" s="92" customFormat="1" ht="15.6" customHeight="1" x14ac:dyDescent="0.2">
      <c r="A58" s="135">
        <v>42635.625</v>
      </c>
      <c r="B58" s="145">
        <v>38.699999999999996</v>
      </c>
      <c r="C58" s="146" t="s">
        <v>118</v>
      </c>
      <c r="D58" s="146" t="s">
        <v>107</v>
      </c>
      <c r="E58" s="95" t="s">
        <v>122</v>
      </c>
    </row>
    <row r="59" spans="1:5" s="92" customFormat="1" ht="18" customHeight="1" x14ac:dyDescent="0.2">
      <c r="A59" s="135" t="s">
        <v>119</v>
      </c>
      <c r="B59" s="145">
        <v>449.02</v>
      </c>
      <c r="C59" s="146" t="s">
        <v>118</v>
      </c>
      <c r="D59" s="146" t="s">
        <v>68</v>
      </c>
      <c r="E59" s="95" t="s">
        <v>99</v>
      </c>
    </row>
    <row r="60" spans="1:5" s="61" customFormat="1" ht="18.600000000000001" customHeight="1" x14ac:dyDescent="0.2">
      <c r="A60" s="135">
        <v>42671</v>
      </c>
      <c r="B60" s="145">
        <v>237.5</v>
      </c>
      <c r="C60" s="146" t="s">
        <v>118</v>
      </c>
      <c r="D60" s="146" t="s">
        <v>121</v>
      </c>
      <c r="E60" s="95" t="s">
        <v>83</v>
      </c>
    </row>
    <row r="61" spans="1:5" ht="24.95" customHeight="1" x14ac:dyDescent="0.2">
      <c r="A61" s="135" t="s">
        <v>123</v>
      </c>
      <c r="B61" s="145">
        <v>519.25</v>
      </c>
      <c r="C61" s="146" t="s">
        <v>124</v>
      </c>
      <c r="D61" s="146" t="s">
        <v>68</v>
      </c>
      <c r="E61" s="95" t="s">
        <v>83</v>
      </c>
    </row>
    <row r="62" spans="1:5" ht="26.1" customHeight="1" x14ac:dyDescent="0.2">
      <c r="A62" s="135">
        <v>42653.550694444399</v>
      </c>
      <c r="B62" s="145">
        <v>44.074999999999996</v>
      </c>
      <c r="C62" s="146" t="s">
        <v>125</v>
      </c>
      <c r="D62" s="146" t="s">
        <v>82</v>
      </c>
      <c r="E62" s="95" t="s">
        <v>128</v>
      </c>
    </row>
    <row r="63" spans="1:5" ht="17.45" customHeight="1" x14ac:dyDescent="0.2">
      <c r="A63" s="135">
        <v>42653.645833333299</v>
      </c>
      <c r="B63" s="145">
        <v>38.699999999999996</v>
      </c>
      <c r="C63" s="146" t="s">
        <v>126</v>
      </c>
      <c r="D63" s="146" t="s">
        <v>127</v>
      </c>
      <c r="E63" s="95" t="s">
        <v>83</v>
      </c>
    </row>
    <row r="64" spans="1:5" ht="17.100000000000001" customHeight="1" x14ac:dyDescent="0.2">
      <c r="A64" s="135">
        <v>42653</v>
      </c>
      <c r="B64" s="145">
        <v>305.20000000000005</v>
      </c>
      <c r="C64" s="146" t="s">
        <v>126</v>
      </c>
      <c r="D64" s="146" t="s">
        <v>68</v>
      </c>
      <c r="E64" s="95" t="s">
        <v>83</v>
      </c>
    </row>
    <row r="65" spans="1:5" ht="20.45" customHeight="1" x14ac:dyDescent="0.2">
      <c r="A65" s="135">
        <v>42654.774305555598</v>
      </c>
      <c r="B65" s="145">
        <v>49.449999999999996</v>
      </c>
      <c r="C65" s="146" t="s">
        <v>129</v>
      </c>
      <c r="D65" s="146" t="s">
        <v>82</v>
      </c>
      <c r="E65" s="95" t="s">
        <v>89</v>
      </c>
    </row>
    <row r="66" spans="1:5" ht="14.45" customHeight="1" x14ac:dyDescent="0.2">
      <c r="A66" s="135">
        <v>42657.489583333299</v>
      </c>
      <c r="B66" s="145">
        <v>38.699999999999996</v>
      </c>
      <c r="C66" s="146" t="s">
        <v>130</v>
      </c>
      <c r="D66" s="146" t="s">
        <v>87</v>
      </c>
      <c r="E66" s="95" t="s">
        <v>133</v>
      </c>
    </row>
    <row r="67" spans="1:5" ht="20.45" customHeight="1" x14ac:dyDescent="0.2">
      <c r="A67" s="135">
        <v>42657</v>
      </c>
      <c r="B67" s="145">
        <v>363.8</v>
      </c>
      <c r="C67" s="146" t="s">
        <v>130</v>
      </c>
      <c r="D67" s="146" t="s">
        <v>115</v>
      </c>
      <c r="E67" s="95" t="s">
        <v>83</v>
      </c>
    </row>
    <row r="68" spans="1:5" ht="19.5" customHeight="1" x14ac:dyDescent="0.2">
      <c r="A68" s="135">
        <v>42660</v>
      </c>
      <c r="B68" s="145">
        <v>115.99</v>
      </c>
      <c r="C68" s="146" t="s">
        <v>131</v>
      </c>
      <c r="D68" s="146" t="s">
        <v>132</v>
      </c>
      <c r="E68" s="95" t="s">
        <v>83</v>
      </c>
    </row>
    <row r="69" spans="1:5" ht="18.600000000000001" customHeight="1" x14ac:dyDescent="0.2">
      <c r="A69" s="135">
        <v>42660.333333333299</v>
      </c>
      <c r="B69" s="145">
        <v>44.074999999999996</v>
      </c>
      <c r="C69" s="146" t="s">
        <v>131</v>
      </c>
      <c r="D69" s="146" t="s">
        <v>82</v>
      </c>
      <c r="E69" s="95" t="s">
        <v>89</v>
      </c>
    </row>
    <row r="70" spans="1:5" ht="18.95" customHeight="1" x14ac:dyDescent="0.2">
      <c r="A70" s="135">
        <v>42661.75</v>
      </c>
      <c r="B70" s="145">
        <v>52.244999999999997</v>
      </c>
      <c r="C70" s="146" t="s">
        <v>134</v>
      </c>
      <c r="D70" s="146" t="s">
        <v>132</v>
      </c>
      <c r="E70" s="95" t="s">
        <v>133</v>
      </c>
    </row>
    <row r="71" spans="1:5" ht="15.6" customHeight="1" x14ac:dyDescent="0.2">
      <c r="A71" s="135">
        <v>42661</v>
      </c>
      <c r="B71" s="145">
        <v>292.71999999999997</v>
      </c>
      <c r="C71" s="146" t="s">
        <v>134</v>
      </c>
      <c r="D71" s="146" t="s">
        <v>115</v>
      </c>
      <c r="E71" s="95" t="s">
        <v>83</v>
      </c>
    </row>
    <row r="72" spans="1:5" ht="19.5" customHeight="1" x14ac:dyDescent="0.2">
      <c r="A72" s="135">
        <v>42662</v>
      </c>
      <c r="B72" s="145">
        <v>303.38</v>
      </c>
      <c r="C72" s="146" t="s">
        <v>135</v>
      </c>
      <c r="D72" s="146" t="s">
        <v>115</v>
      </c>
      <c r="E72" s="95" t="s">
        <v>83</v>
      </c>
    </row>
    <row r="73" spans="1:5" ht="15.95" customHeight="1" x14ac:dyDescent="0.2">
      <c r="A73" s="135">
        <v>42662.884722222203</v>
      </c>
      <c r="B73" s="145">
        <v>52.89</v>
      </c>
      <c r="C73" s="146" t="s">
        <v>136</v>
      </c>
      <c r="D73" s="146" t="s">
        <v>82</v>
      </c>
      <c r="E73" s="95" t="s">
        <v>112</v>
      </c>
    </row>
    <row r="74" spans="1:5" ht="15" customHeight="1" x14ac:dyDescent="0.2">
      <c r="A74" s="135">
        <v>42663.416666666701</v>
      </c>
      <c r="B74" s="145">
        <v>38.699999999999996</v>
      </c>
      <c r="C74" s="146" t="s">
        <v>137</v>
      </c>
      <c r="D74" s="146" t="s">
        <v>87</v>
      </c>
      <c r="E74" s="95" t="s">
        <v>83</v>
      </c>
    </row>
    <row r="75" spans="1:5" ht="15" customHeight="1" x14ac:dyDescent="0.2">
      <c r="A75" s="135">
        <v>42663</v>
      </c>
      <c r="B75" s="145">
        <v>580.31999999999982</v>
      </c>
      <c r="C75" s="146" t="s">
        <v>137</v>
      </c>
      <c r="D75" s="146" t="s">
        <v>98</v>
      </c>
      <c r="E75" s="99" t="s">
        <v>133</v>
      </c>
    </row>
    <row r="76" spans="1:5" ht="19.5" customHeight="1" x14ac:dyDescent="0.2">
      <c r="A76" s="135">
        <v>42670.3305555556</v>
      </c>
      <c r="B76" s="145">
        <v>14.691666666666665</v>
      </c>
      <c r="C76" s="146" t="s">
        <v>138</v>
      </c>
      <c r="D76" s="146" t="s">
        <v>82</v>
      </c>
      <c r="E76" s="95" t="s">
        <v>83</v>
      </c>
    </row>
    <row r="77" spans="1:5" ht="18" customHeight="1" x14ac:dyDescent="0.2">
      <c r="A77" s="139">
        <v>42675</v>
      </c>
      <c r="B77" s="145">
        <v>286.13</v>
      </c>
      <c r="C77" s="149" t="s">
        <v>140</v>
      </c>
      <c r="D77" s="149" t="s">
        <v>141</v>
      </c>
      <c r="E77" s="99" t="s">
        <v>145</v>
      </c>
    </row>
    <row r="78" spans="1:5" ht="18" customHeight="1" x14ac:dyDescent="0.2">
      <c r="A78" s="135">
        <v>42674.878472222197</v>
      </c>
      <c r="B78" s="145">
        <v>44.344999999999999</v>
      </c>
      <c r="C78" s="146" t="s">
        <v>140</v>
      </c>
      <c r="D78" s="146" t="s">
        <v>82</v>
      </c>
      <c r="E78" s="95" t="s">
        <v>83</v>
      </c>
    </row>
    <row r="79" spans="1:5" ht="18" customHeight="1" x14ac:dyDescent="0.2">
      <c r="A79" s="139">
        <v>42681</v>
      </c>
      <c r="B79" s="145">
        <v>874.89</v>
      </c>
      <c r="C79" s="149" t="s">
        <v>144</v>
      </c>
      <c r="D79" s="149" t="s">
        <v>98</v>
      </c>
      <c r="E79" s="95" t="s">
        <v>83</v>
      </c>
    </row>
    <row r="80" spans="1:5" ht="27.6" customHeight="1" x14ac:dyDescent="0.2">
      <c r="A80" s="135">
        <v>42681.731249999997</v>
      </c>
      <c r="B80" s="145">
        <v>44.074999999999996</v>
      </c>
      <c r="C80" s="146" t="s">
        <v>146</v>
      </c>
      <c r="D80" s="146" t="s">
        <v>86</v>
      </c>
      <c r="E80" s="99" t="s">
        <v>95</v>
      </c>
    </row>
    <row r="81" spans="1:5" ht="27.6" customHeight="1" x14ac:dyDescent="0.2">
      <c r="A81" s="135">
        <v>42684.395833333299</v>
      </c>
      <c r="B81" s="145">
        <v>38.699999999999996</v>
      </c>
      <c r="C81" s="146" t="s">
        <v>149</v>
      </c>
      <c r="D81" s="146" t="s">
        <v>87</v>
      </c>
      <c r="E81" s="99" t="s">
        <v>83</v>
      </c>
    </row>
    <row r="82" spans="1:5" ht="32.1" customHeight="1" x14ac:dyDescent="0.2">
      <c r="A82" s="139">
        <v>42689</v>
      </c>
      <c r="B82" s="145">
        <v>279.11</v>
      </c>
      <c r="C82" s="149" t="s">
        <v>149</v>
      </c>
      <c r="D82" s="149" t="s">
        <v>98</v>
      </c>
      <c r="E82" s="99" t="s">
        <v>83</v>
      </c>
    </row>
    <row r="83" spans="1:5" ht="27.95" customHeight="1" x14ac:dyDescent="0.2">
      <c r="A83" s="139">
        <v>42689.559027777803</v>
      </c>
      <c r="B83" s="145">
        <v>47.515000000000001</v>
      </c>
      <c r="C83" s="149" t="s">
        <v>149</v>
      </c>
      <c r="D83" s="149" t="s">
        <v>82</v>
      </c>
      <c r="E83" s="99" t="s">
        <v>133</v>
      </c>
    </row>
    <row r="84" spans="1:5" ht="22.5" customHeight="1" x14ac:dyDescent="0.2">
      <c r="A84" s="139">
        <v>42692.53125</v>
      </c>
      <c r="B84" s="145">
        <v>38.699999999999996</v>
      </c>
      <c r="C84" s="149" t="s">
        <v>150</v>
      </c>
      <c r="D84" s="149" t="s">
        <v>127</v>
      </c>
      <c r="E84" s="99" t="s">
        <v>83</v>
      </c>
    </row>
    <row r="85" spans="1:5" ht="18.600000000000001" customHeight="1" x14ac:dyDescent="0.2">
      <c r="A85" s="139">
        <v>42702</v>
      </c>
      <c r="B85" s="145">
        <v>367.02000000000004</v>
      </c>
      <c r="C85" s="149" t="s">
        <v>151</v>
      </c>
      <c r="D85" s="149" t="s">
        <v>132</v>
      </c>
      <c r="E85" s="98" t="s">
        <v>83</v>
      </c>
    </row>
    <row r="86" spans="1:5" ht="20.100000000000001" customHeight="1" x14ac:dyDescent="0.2">
      <c r="A86" s="139">
        <v>42702.357638888898</v>
      </c>
      <c r="B86" s="145">
        <v>44.074999999999996</v>
      </c>
      <c r="C86" s="149" t="s">
        <v>151</v>
      </c>
      <c r="D86" s="149" t="s">
        <v>105</v>
      </c>
      <c r="E86" s="98" t="s">
        <v>99</v>
      </c>
    </row>
    <row r="87" spans="1:5" ht="27" customHeight="1" x14ac:dyDescent="0.2">
      <c r="A87" s="139">
        <v>42705.625</v>
      </c>
      <c r="B87" s="145">
        <v>89.86999999999999</v>
      </c>
      <c r="C87" s="149" t="s">
        <v>157</v>
      </c>
      <c r="D87" s="149" t="s">
        <v>127</v>
      </c>
      <c r="E87" s="98" t="s">
        <v>143</v>
      </c>
    </row>
    <row r="88" spans="1:5" ht="25.5" customHeight="1" x14ac:dyDescent="0.2">
      <c r="A88" s="139">
        <v>42705</v>
      </c>
      <c r="B88" s="145">
        <v>634.04999999999995</v>
      </c>
      <c r="C88" s="149" t="s">
        <v>157</v>
      </c>
      <c r="D88" s="149" t="s">
        <v>98</v>
      </c>
      <c r="E88" s="98" t="s">
        <v>83</v>
      </c>
    </row>
    <row r="89" spans="1:5" ht="27.6" customHeight="1" x14ac:dyDescent="0.2">
      <c r="A89" s="139">
        <v>42709.53125</v>
      </c>
      <c r="B89" s="145">
        <v>12.04</v>
      </c>
      <c r="C89" s="149" t="s">
        <v>158</v>
      </c>
      <c r="D89" s="149" t="s">
        <v>159</v>
      </c>
      <c r="E89" s="98" t="s">
        <v>83</v>
      </c>
    </row>
    <row r="90" spans="1:5" ht="27.6" customHeight="1" x14ac:dyDescent="0.2">
      <c r="A90" s="139">
        <v>42709.583333333299</v>
      </c>
      <c r="B90" s="145">
        <v>73.099999999999994</v>
      </c>
      <c r="C90" s="149" t="s">
        <v>160</v>
      </c>
      <c r="D90" s="149" t="s">
        <v>161</v>
      </c>
      <c r="E90" s="98" t="s">
        <v>164</v>
      </c>
    </row>
    <row r="91" spans="1:5" ht="30.95" customHeight="1" x14ac:dyDescent="0.2">
      <c r="A91" s="139">
        <v>42709.711805555598</v>
      </c>
      <c r="B91" s="145">
        <v>44.074999999999996</v>
      </c>
      <c r="C91" s="149" t="s">
        <v>160</v>
      </c>
      <c r="D91" s="149" t="s">
        <v>162</v>
      </c>
      <c r="E91" s="98" t="s">
        <v>95</v>
      </c>
    </row>
    <row r="92" spans="1:5" ht="18.600000000000001" customHeight="1" x14ac:dyDescent="0.2">
      <c r="A92" s="139">
        <v>42710</v>
      </c>
      <c r="B92" s="145">
        <v>277.75</v>
      </c>
      <c r="C92" s="149" t="s">
        <v>163</v>
      </c>
      <c r="D92" s="149" t="s">
        <v>115</v>
      </c>
      <c r="E92" s="98" t="s">
        <v>83</v>
      </c>
    </row>
    <row r="93" spans="1:5" ht="15.95" customHeight="1" x14ac:dyDescent="0.2">
      <c r="A93" s="139">
        <v>42711</v>
      </c>
      <c r="B93" s="145">
        <v>162.16</v>
      </c>
      <c r="C93" s="149" t="s">
        <v>165</v>
      </c>
      <c r="D93" s="149" t="s">
        <v>115</v>
      </c>
      <c r="E93" s="98" t="s">
        <v>89</v>
      </c>
    </row>
    <row r="94" spans="1:5" ht="15.6" customHeight="1" x14ac:dyDescent="0.2">
      <c r="A94" s="139">
        <v>42712.46875</v>
      </c>
      <c r="B94" s="136">
        <v>15.48</v>
      </c>
      <c r="C94" s="140" t="s">
        <v>166</v>
      </c>
      <c r="D94" s="140" t="s">
        <v>86</v>
      </c>
      <c r="E94" s="98" t="s">
        <v>83</v>
      </c>
    </row>
    <row r="95" spans="1:5" ht="18" customHeight="1" x14ac:dyDescent="0.2">
      <c r="A95" s="139">
        <v>42713</v>
      </c>
      <c r="B95" s="136">
        <v>362.06</v>
      </c>
      <c r="C95" s="140" t="s">
        <v>167</v>
      </c>
      <c r="D95" s="140" t="s">
        <v>115</v>
      </c>
      <c r="E95" s="98" t="s">
        <v>83</v>
      </c>
    </row>
    <row r="96" spans="1:5" ht="21.6" customHeight="1" x14ac:dyDescent="0.2">
      <c r="A96" s="139">
        <v>42716.71875</v>
      </c>
      <c r="B96" s="136">
        <v>44.074999999999996</v>
      </c>
      <c r="C96" s="140" t="s">
        <v>168</v>
      </c>
      <c r="D96" s="140" t="s">
        <v>259</v>
      </c>
      <c r="E96" s="98" t="s">
        <v>120</v>
      </c>
    </row>
    <row r="97" spans="1:5" ht="30.95" customHeight="1" x14ac:dyDescent="0.2">
      <c r="A97" s="139">
        <v>42724.260416666701</v>
      </c>
      <c r="B97" s="136">
        <v>43</v>
      </c>
      <c r="C97" s="140" t="s">
        <v>233</v>
      </c>
      <c r="D97" s="140" t="s">
        <v>127</v>
      </c>
      <c r="E97" s="102" t="s">
        <v>143</v>
      </c>
    </row>
    <row r="98" spans="1:5" ht="27.6" customHeight="1" x14ac:dyDescent="0.2">
      <c r="A98" s="139">
        <v>42724</v>
      </c>
      <c r="B98" s="145">
        <v>510.96</v>
      </c>
      <c r="C98" s="149" t="s">
        <v>233</v>
      </c>
      <c r="D98" s="149" t="s">
        <v>115</v>
      </c>
      <c r="E98" s="102"/>
    </row>
    <row r="99" spans="1:5" ht="17.45" customHeight="1" x14ac:dyDescent="0.2">
      <c r="A99" s="147">
        <v>42880</v>
      </c>
      <c r="B99" s="148">
        <v>29.57</v>
      </c>
      <c r="C99" s="149" t="s">
        <v>171</v>
      </c>
      <c r="D99" s="150" t="s">
        <v>241</v>
      </c>
      <c r="E99" s="98" t="s">
        <v>89</v>
      </c>
    </row>
    <row r="100" spans="1:5" ht="15.6" customHeight="1" x14ac:dyDescent="0.2">
      <c r="A100" s="139">
        <v>42761</v>
      </c>
      <c r="B100" s="152">
        <v>861.57</v>
      </c>
      <c r="C100" s="149" t="s">
        <v>171</v>
      </c>
      <c r="D100" s="149" t="s">
        <v>98</v>
      </c>
      <c r="E100" s="98" t="s">
        <v>89</v>
      </c>
    </row>
    <row r="101" spans="1:5" ht="15.6" customHeight="1" x14ac:dyDescent="0.2">
      <c r="A101" s="139">
        <v>42767</v>
      </c>
      <c r="B101" s="152">
        <v>725.68</v>
      </c>
      <c r="C101" s="149" t="s">
        <v>172</v>
      </c>
      <c r="D101" s="149" t="s">
        <v>98</v>
      </c>
      <c r="E101" s="102" t="s">
        <v>83</v>
      </c>
    </row>
    <row r="102" spans="1:5" ht="18.600000000000001" customHeight="1" x14ac:dyDescent="0.2">
      <c r="A102" s="141">
        <v>42768.552083333299</v>
      </c>
      <c r="B102" s="142">
        <v>86.214999999999989</v>
      </c>
      <c r="C102" s="143" t="s">
        <v>175</v>
      </c>
      <c r="D102" s="144" t="s">
        <v>176</v>
      </c>
      <c r="E102" s="98" t="s">
        <v>89</v>
      </c>
    </row>
    <row r="103" spans="1:5" x14ac:dyDescent="0.2">
      <c r="A103" s="139">
        <v>42768</v>
      </c>
      <c r="B103" s="152">
        <v>973.17000000000007</v>
      </c>
      <c r="C103" s="149" t="s">
        <v>175</v>
      </c>
      <c r="D103" s="149" t="s">
        <v>98</v>
      </c>
      <c r="E103" s="102" t="s">
        <v>143</v>
      </c>
    </row>
    <row r="104" spans="1:5" ht="25.5" x14ac:dyDescent="0.2">
      <c r="A104" s="141">
        <v>42773.885416666701</v>
      </c>
      <c r="B104" s="142">
        <v>62.995000000000005</v>
      </c>
      <c r="C104" s="143" t="s">
        <v>177</v>
      </c>
      <c r="D104" s="144" t="s">
        <v>178</v>
      </c>
      <c r="E104" s="102" t="s">
        <v>83</v>
      </c>
    </row>
    <row r="105" spans="1:5" ht="18" customHeight="1" x14ac:dyDescent="0.2">
      <c r="A105" s="141">
        <v>42774.331250000003</v>
      </c>
      <c r="B105" s="142">
        <v>36.765000000000001</v>
      </c>
      <c r="C105" s="143" t="s">
        <v>179</v>
      </c>
      <c r="D105" s="144" t="s">
        <v>234</v>
      </c>
      <c r="E105" s="102" t="s">
        <v>83</v>
      </c>
    </row>
    <row r="106" spans="1:5" ht="18" customHeight="1" x14ac:dyDescent="0.2">
      <c r="A106" s="141">
        <v>42781.708333333299</v>
      </c>
      <c r="B106" s="142">
        <v>43.000000000000007</v>
      </c>
      <c r="C106" s="144" t="s">
        <v>183</v>
      </c>
      <c r="D106" s="144" t="s">
        <v>184</v>
      </c>
      <c r="E106" s="98" t="s">
        <v>89</v>
      </c>
    </row>
    <row r="107" spans="1:5" ht="18.95" customHeight="1" x14ac:dyDescent="0.2">
      <c r="A107" s="139">
        <v>42781</v>
      </c>
      <c r="B107" s="145">
        <v>581.54</v>
      </c>
      <c r="C107" s="149" t="s">
        <v>183</v>
      </c>
      <c r="D107" s="149" t="s">
        <v>88</v>
      </c>
      <c r="E107" s="102" t="s">
        <v>83</v>
      </c>
    </row>
    <row r="108" spans="1:5" ht="17.45" customHeight="1" x14ac:dyDescent="0.2">
      <c r="A108" s="141">
        <v>42802.472222222197</v>
      </c>
      <c r="B108" s="142">
        <v>43.000000000000007</v>
      </c>
      <c r="C108" s="143" t="s">
        <v>186</v>
      </c>
      <c r="D108" s="144" t="s">
        <v>176</v>
      </c>
      <c r="E108" s="102" t="s">
        <v>83</v>
      </c>
    </row>
    <row r="109" spans="1:5" ht="29.45" customHeight="1" x14ac:dyDescent="0.2">
      <c r="A109" s="141">
        <v>42807.844444444403</v>
      </c>
      <c r="B109" s="142">
        <v>43.000000000000007</v>
      </c>
      <c r="C109" s="143" t="s">
        <v>188</v>
      </c>
      <c r="D109" s="144" t="s">
        <v>86</v>
      </c>
      <c r="E109" s="102" t="s">
        <v>83</v>
      </c>
    </row>
    <row r="110" spans="1:5" ht="16.5" customHeight="1" x14ac:dyDescent="0.2">
      <c r="A110" s="141">
        <v>42817.520833333299</v>
      </c>
      <c r="B110" s="142">
        <v>43.000000000000007</v>
      </c>
      <c r="C110" s="144" t="s">
        <v>192</v>
      </c>
      <c r="D110" s="144" t="s">
        <v>176</v>
      </c>
      <c r="E110" s="98" t="s">
        <v>99</v>
      </c>
    </row>
    <row r="111" spans="1:5" ht="16.5" customHeight="1" x14ac:dyDescent="0.2">
      <c r="A111" s="139" t="s">
        <v>193</v>
      </c>
      <c r="B111" s="153">
        <v>820.38</v>
      </c>
      <c r="C111" s="149" t="s">
        <v>192</v>
      </c>
      <c r="D111" s="149" t="s">
        <v>98</v>
      </c>
      <c r="E111" s="98"/>
    </row>
    <row r="112" spans="1:5" ht="14.25" customHeight="1" x14ac:dyDescent="0.2">
      <c r="A112" s="147">
        <v>42880</v>
      </c>
      <c r="B112" s="148">
        <v>22.61</v>
      </c>
      <c r="C112" s="149" t="s">
        <v>192</v>
      </c>
      <c r="D112" s="150" t="s">
        <v>241</v>
      </c>
      <c r="E112" s="102" t="s">
        <v>143</v>
      </c>
    </row>
    <row r="113" spans="1:5" ht="25.5" x14ac:dyDescent="0.2">
      <c r="A113" s="141">
        <v>42817.618055555598</v>
      </c>
      <c r="B113" s="142">
        <v>76.325000000000003</v>
      </c>
      <c r="C113" s="143" t="s">
        <v>194</v>
      </c>
      <c r="D113" s="144" t="s">
        <v>195</v>
      </c>
      <c r="E113" s="102" t="s">
        <v>83</v>
      </c>
    </row>
    <row r="114" spans="1:5" ht="18.95" customHeight="1" x14ac:dyDescent="0.2">
      <c r="A114" s="141">
        <v>42825.729166666701</v>
      </c>
      <c r="B114" s="142">
        <v>43.000000000000007</v>
      </c>
      <c r="C114" s="144" t="s">
        <v>200</v>
      </c>
      <c r="D114" s="144" t="s">
        <v>176</v>
      </c>
      <c r="E114" s="98" t="s">
        <v>99</v>
      </c>
    </row>
    <row r="115" spans="1:5" ht="17.45" customHeight="1" x14ac:dyDescent="0.2">
      <c r="A115" s="139" t="s">
        <v>201</v>
      </c>
      <c r="B115" s="145">
        <v>609.27</v>
      </c>
      <c r="C115" s="149" t="s">
        <v>202</v>
      </c>
      <c r="D115" s="149" t="s">
        <v>98</v>
      </c>
      <c r="E115" s="98" t="s">
        <v>164</v>
      </c>
    </row>
    <row r="116" spans="1:5" ht="14.45" customHeight="1" x14ac:dyDescent="0.2">
      <c r="A116" s="139" t="s">
        <v>203</v>
      </c>
      <c r="B116" s="145">
        <v>481.28000000000003</v>
      </c>
      <c r="C116" s="149" t="s">
        <v>204</v>
      </c>
      <c r="D116" s="149" t="s">
        <v>88</v>
      </c>
      <c r="E116" s="98" t="s">
        <v>88</v>
      </c>
    </row>
    <row r="117" spans="1:5" ht="18.95" customHeight="1" x14ac:dyDescent="0.2">
      <c r="A117" s="139" t="s">
        <v>205</v>
      </c>
      <c r="B117" s="145">
        <v>567.84</v>
      </c>
      <c r="C117" s="149" t="s">
        <v>206</v>
      </c>
      <c r="D117" s="149" t="s">
        <v>88</v>
      </c>
      <c r="E117" s="98" t="s">
        <v>88</v>
      </c>
    </row>
    <row r="118" spans="1:5" ht="18.600000000000001" customHeight="1" x14ac:dyDescent="0.2">
      <c r="A118" s="139">
        <v>42844</v>
      </c>
      <c r="B118" s="145">
        <v>651.23999999999978</v>
      </c>
      <c r="C118" s="149" t="s">
        <v>207</v>
      </c>
      <c r="D118" s="149" t="s">
        <v>88</v>
      </c>
      <c r="E118" s="98" t="s">
        <v>128</v>
      </c>
    </row>
    <row r="119" spans="1:5" ht="18.95" customHeight="1" x14ac:dyDescent="0.2">
      <c r="A119" s="139">
        <v>42852</v>
      </c>
      <c r="B119" s="145">
        <v>723.22999999999979</v>
      </c>
      <c r="C119" s="149" t="s">
        <v>208</v>
      </c>
      <c r="D119" s="149" t="s">
        <v>98</v>
      </c>
      <c r="E119" s="98" t="s">
        <v>164</v>
      </c>
    </row>
    <row r="120" spans="1:5" ht="20.45" customHeight="1" x14ac:dyDescent="0.2">
      <c r="A120" s="139">
        <v>42856</v>
      </c>
      <c r="B120" s="145">
        <v>509.08</v>
      </c>
      <c r="C120" s="149" t="s">
        <v>209</v>
      </c>
      <c r="D120" s="149" t="s">
        <v>98</v>
      </c>
      <c r="E120" s="98" t="s">
        <v>128</v>
      </c>
    </row>
    <row r="121" spans="1:5" ht="25.5" customHeight="1" x14ac:dyDescent="0.2">
      <c r="A121" s="139" t="s">
        <v>210</v>
      </c>
      <c r="B121" s="145">
        <v>771.28</v>
      </c>
      <c r="C121" s="149" t="s">
        <v>211</v>
      </c>
      <c r="D121" s="149" t="s">
        <v>98</v>
      </c>
      <c r="E121" s="98" t="s">
        <v>213</v>
      </c>
    </row>
    <row r="122" spans="1:5" ht="30" customHeight="1" x14ac:dyDescent="0.2">
      <c r="A122" s="139">
        <v>42873</v>
      </c>
      <c r="B122" s="145">
        <v>805.08</v>
      </c>
      <c r="C122" s="149" t="s">
        <v>212</v>
      </c>
      <c r="D122" s="149" t="s">
        <v>115</v>
      </c>
      <c r="E122" s="1" t="s">
        <v>83</v>
      </c>
    </row>
    <row r="123" spans="1:5" ht="21" customHeight="1" x14ac:dyDescent="0.2">
      <c r="A123" s="147">
        <v>42880</v>
      </c>
      <c r="B123" s="148">
        <v>26.09</v>
      </c>
      <c r="C123" s="149" t="s">
        <v>245</v>
      </c>
      <c r="D123" s="150" t="s">
        <v>246</v>
      </c>
    </row>
    <row r="124" spans="1:5" ht="30" customHeight="1" x14ac:dyDescent="0.2">
      <c r="A124" s="154">
        <v>42878</v>
      </c>
      <c r="B124" s="155">
        <v>47</v>
      </c>
      <c r="C124" s="156" t="s">
        <v>214</v>
      </c>
      <c r="D124" s="156" t="s">
        <v>82</v>
      </c>
      <c r="E124" s="1" t="s">
        <v>83</v>
      </c>
    </row>
    <row r="125" spans="1:5" ht="43.5" customHeight="1" x14ac:dyDescent="0.2">
      <c r="A125" s="154">
        <v>42880</v>
      </c>
      <c r="B125" s="155">
        <v>43</v>
      </c>
      <c r="C125" s="156" t="s">
        <v>215</v>
      </c>
      <c r="D125" s="156" t="s">
        <v>107</v>
      </c>
      <c r="E125" s="1" t="s">
        <v>95</v>
      </c>
    </row>
    <row r="126" spans="1:5" ht="39.950000000000003" customHeight="1" x14ac:dyDescent="0.2">
      <c r="A126" s="157" t="s">
        <v>235</v>
      </c>
      <c r="B126" s="155">
        <v>810.92</v>
      </c>
      <c r="C126" s="156" t="s">
        <v>215</v>
      </c>
      <c r="D126" s="156" t="s">
        <v>132</v>
      </c>
      <c r="E126" s="1" t="s">
        <v>128</v>
      </c>
    </row>
    <row r="127" spans="1:5" ht="18.95" customHeight="1" x14ac:dyDescent="0.2">
      <c r="A127" s="157" t="s">
        <v>216</v>
      </c>
      <c r="B127" s="155">
        <v>385.33</v>
      </c>
      <c r="C127" s="156" t="s">
        <v>217</v>
      </c>
      <c r="D127" s="156" t="s">
        <v>98</v>
      </c>
      <c r="E127" s="1" t="s">
        <v>83</v>
      </c>
    </row>
    <row r="128" spans="1:5" ht="28.5" customHeight="1" x14ac:dyDescent="0.2">
      <c r="A128" s="154">
        <v>42895</v>
      </c>
      <c r="B128" s="155">
        <v>43</v>
      </c>
      <c r="C128" s="156" t="s">
        <v>218</v>
      </c>
      <c r="D128" s="156" t="s">
        <v>107</v>
      </c>
      <c r="E128" s="1" t="s">
        <v>219</v>
      </c>
    </row>
    <row r="129" spans="1:5" ht="30.6" customHeight="1" x14ac:dyDescent="0.2">
      <c r="A129" s="154">
        <v>42895</v>
      </c>
      <c r="B129" s="155">
        <v>604.88</v>
      </c>
      <c r="C129" s="156" t="s">
        <v>218</v>
      </c>
      <c r="D129" s="156" t="s">
        <v>98</v>
      </c>
    </row>
    <row r="130" spans="1:5" ht="30" customHeight="1" x14ac:dyDescent="0.2">
      <c r="A130" s="154">
        <v>42898</v>
      </c>
      <c r="B130" s="155">
        <v>46</v>
      </c>
      <c r="C130" s="156" t="s">
        <v>218</v>
      </c>
      <c r="D130" s="156" t="s">
        <v>236</v>
      </c>
      <c r="E130" s="1" t="s">
        <v>95</v>
      </c>
    </row>
    <row r="131" spans="1:5" ht="18" customHeight="1" x14ac:dyDescent="0.2">
      <c r="A131" s="154">
        <v>42900</v>
      </c>
      <c r="B131" s="155">
        <v>322.79000000000002</v>
      </c>
      <c r="C131" s="156" t="s">
        <v>221</v>
      </c>
      <c r="D131" s="156" t="s">
        <v>132</v>
      </c>
      <c r="E131" s="1" t="s">
        <v>83</v>
      </c>
    </row>
    <row r="132" spans="1:5" ht="17.45" customHeight="1" x14ac:dyDescent="0.2">
      <c r="A132" s="154">
        <v>42901</v>
      </c>
      <c r="B132" s="155">
        <v>45</v>
      </c>
      <c r="C132" s="156" t="s">
        <v>192</v>
      </c>
      <c r="D132" s="156" t="s">
        <v>107</v>
      </c>
      <c r="E132" s="1" t="s">
        <v>99</v>
      </c>
    </row>
    <row r="133" spans="1:5" ht="16.5" customHeight="1" x14ac:dyDescent="0.2">
      <c r="A133" s="157" t="s">
        <v>222</v>
      </c>
      <c r="B133" s="155">
        <v>367.55</v>
      </c>
      <c r="C133" s="156" t="s">
        <v>192</v>
      </c>
      <c r="D133" s="156" t="s">
        <v>68</v>
      </c>
      <c r="E133" s="1" t="s">
        <v>83</v>
      </c>
    </row>
    <row r="134" spans="1:5" x14ac:dyDescent="0.2">
      <c r="A134" s="154">
        <v>42906</v>
      </c>
      <c r="B134" s="155">
        <v>43</v>
      </c>
      <c r="C134" s="156" t="s">
        <v>223</v>
      </c>
      <c r="D134" s="156" t="s">
        <v>82</v>
      </c>
      <c r="E134" s="102"/>
    </row>
    <row r="135" spans="1:5" x14ac:dyDescent="0.2">
      <c r="A135" s="11"/>
      <c r="B135" s="108"/>
      <c r="C135" s="92"/>
      <c r="D135" s="92"/>
    </row>
    <row r="136" spans="1:5" x14ac:dyDescent="0.2">
      <c r="A136" s="60" t="s">
        <v>4</v>
      </c>
      <c r="B136" s="117">
        <f>SUM(B37:B134)</f>
        <v>25102.94666666667</v>
      </c>
      <c r="C136" s="92"/>
      <c r="D136" s="92"/>
    </row>
    <row r="137" spans="1:5" ht="15.75" x14ac:dyDescent="0.2">
      <c r="A137" s="187" t="s">
        <v>14</v>
      </c>
      <c r="B137" s="188"/>
      <c r="C137" s="188"/>
      <c r="D137" s="43"/>
      <c r="E137" s="41"/>
    </row>
    <row r="138" spans="1:5" ht="27.6" customHeight="1" x14ac:dyDescent="0.2">
      <c r="A138" s="38" t="s">
        <v>0</v>
      </c>
      <c r="B138" s="107" t="s">
        <v>30</v>
      </c>
      <c r="C138" s="39" t="s">
        <v>57</v>
      </c>
      <c r="D138" s="39" t="s">
        <v>11</v>
      </c>
      <c r="E138" s="95" t="s">
        <v>83</v>
      </c>
    </row>
    <row r="139" spans="1:5" ht="17.100000000000001" customHeight="1" x14ac:dyDescent="0.2">
      <c r="A139" s="158">
        <v>42555.798611111102</v>
      </c>
      <c r="B139" s="159">
        <v>16.77</v>
      </c>
      <c r="C139" s="160" t="s">
        <v>84</v>
      </c>
      <c r="D139" s="160" t="s">
        <v>85</v>
      </c>
      <c r="E139" s="95" t="s">
        <v>83</v>
      </c>
    </row>
    <row r="140" spans="1:5" ht="18.600000000000001" customHeight="1" x14ac:dyDescent="0.2">
      <c r="A140" s="158">
        <v>42555.895833333299</v>
      </c>
      <c r="B140" s="159">
        <v>35.904999999999994</v>
      </c>
      <c r="C140" s="160" t="s">
        <v>84</v>
      </c>
      <c r="D140" s="160" t="s">
        <v>86</v>
      </c>
      <c r="E140" s="95" t="s">
        <v>83</v>
      </c>
    </row>
    <row r="141" spans="1:5" ht="18.75" customHeight="1" x14ac:dyDescent="0.2">
      <c r="A141" s="158">
        <v>42604.802083333299</v>
      </c>
      <c r="B141" s="161">
        <v>43.859999999999992</v>
      </c>
      <c r="C141" s="160" t="s">
        <v>104</v>
      </c>
      <c r="D141" s="160" t="s">
        <v>182</v>
      </c>
      <c r="E141" s="95" t="s">
        <v>83</v>
      </c>
    </row>
    <row r="142" spans="1:5" ht="15.6" customHeight="1" x14ac:dyDescent="0.2">
      <c r="A142" s="158">
        <v>42604.90625</v>
      </c>
      <c r="B142" s="161">
        <v>40.634999999999998</v>
      </c>
      <c r="C142" s="160" t="s">
        <v>106</v>
      </c>
      <c r="D142" s="160" t="s">
        <v>86</v>
      </c>
      <c r="E142" s="95" t="s">
        <v>83</v>
      </c>
    </row>
    <row r="143" spans="1:5" ht="19.5" customHeight="1" x14ac:dyDescent="0.2">
      <c r="A143" s="158">
        <v>42607.416666666701</v>
      </c>
      <c r="B143" s="161">
        <v>17.2</v>
      </c>
      <c r="C143" s="160" t="s">
        <v>109</v>
      </c>
      <c r="D143" s="160" t="s">
        <v>82</v>
      </c>
      <c r="E143" s="95" t="s">
        <v>83</v>
      </c>
    </row>
    <row r="144" spans="1:5" ht="30" customHeight="1" x14ac:dyDescent="0.2">
      <c r="A144" s="158">
        <v>42625.892361111102</v>
      </c>
      <c r="B144" s="159">
        <v>15.91</v>
      </c>
      <c r="C144" s="160" t="s">
        <v>117</v>
      </c>
      <c r="D144" s="160" t="s">
        <v>86</v>
      </c>
      <c r="E144" s="95" t="s">
        <v>83</v>
      </c>
    </row>
    <row r="145" spans="1:5" ht="17.45" customHeight="1" x14ac:dyDescent="0.2">
      <c r="A145" s="158">
        <v>42683.715277777803</v>
      </c>
      <c r="B145" s="159">
        <v>79.765000000000001</v>
      </c>
      <c r="C145" s="160" t="s">
        <v>147</v>
      </c>
      <c r="D145" s="160" t="s">
        <v>148</v>
      </c>
      <c r="E145" s="99" t="s">
        <v>83</v>
      </c>
    </row>
    <row r="146" spans="1:5" ht="21" customHeight="1" x14ac:dyDescent="0.2">
      <c r="A146" s="162">
        <v>42702.6875</v>
      </c>
      <c r="B146" s="159">
        <v>15.049999999999999</v>
      </c>
      <c r="C146" s="163" t="s">
        <v>152</v>
      </c>
      <c r="D146" s="163" t="s">
        <v>153</v>
      </c>
      <c r="E146" s="99" t="s">
        <v>83</v>
      </c>
    </row>
    <row r="147" spans="1:5" ht="27" customHeight="1" x14ac:dyDescent="0.2">
      <c r="A147" s="162">
        <v>42702.760416666701</v>
      </c>
      <c r="B147" s="159">
        <v>15.48</v>
      </c>
      <c r="C147" s="163" t="s">
        <v>154</v>
      </c>
      <c r="D147" s="163" t="s">
        <v>153</v>
      </c>
      <c r="E147" s="99" t="s">
        <v>83</v>
      </c>
    </row>
    <row r="148" spans="1:5" ht="19.5" customHeight="1" x14ac:dyDescent="0.2">
      <c r="A148" s="162">
        <v>42702.833333333299</v>
      </c>
      <c r="B148" s="159">
        <v>16.34</v>
      </c>
      <c r="C148" s="163" t="s">
        <v>155</v>
      </c>
      <c r="D148" s="163" t="s">
        <v>86</v>
      </c>
      <c r="E148" s="98" t="s">
        <v>83</v>
      </c>
    </row>
    <row r="149" spans="1:5" ht="14.45" customHeight="1" x14ac:dyDescent="0.2">
      <c r="A149" s="162">
        <v>42705.5625</v>
      </c>
      <c r="B149" s="159">
        <v>19.135000000000002</v>
      </c>
      <c r="C149" s="163" t="s">
        <v>156</v>
      </c>
      <c r="D149" s="163" t="s">
        <v>82</v>
      </c>
      <c r="E149" s="98" t="s">
        <v>83</v>
      </c>
    </row>
    <row r="150" spans="1:5" ht="18.600000000000001" customHeight="1" x14ac:dyDescent="0.2">
      <c r="A150" s="162">
        <v>42713.708333333299</v>
      </c>
      <c r="B150" s="159">
        <v>38.699999999999996</v>
      </c>
      <c r="C150" s="163" t="s">
        <v>253</v>
      </c>
      <c r="D150" s="163" t="s">
        <v>107</v>
      </c>
      <c r="E150" s="102" t="s">
        <v>143</v>
      </c>
    </row>
    <row r="151" spans="1:5" ht="25.5" x14ac:dyDescent="0.2">
      <c r="A151" s="164">
        <v>42745.626388888901</v>
      </c>
      <c r="B151" s="165">
        <v>76.325000000000003</v>
      </c>
      <c r="C151" s="166" t="s">
        <v>169</v>
      </c>
      <c r="D151" s="167" t="s">
        <v>161</v>
      </c>
      <c r="E151" s="102" t="s">
        <v>83</v>
      </c>
    </row>
    <row r="152" spans="1:5" ht="15.6" customHeight="1" x14ac:dyDescent="0.2">
      <c r="A152" s="164">
        <v>42753.569444444402</v>
      </c>
      <c r="B152" s="165">
        <v>43.000000000000007</v>
      </c>
      <c r="C152" s="167" t="s">
        <v>170</v>
      </c>
      <c r="D152" s="167" t="s">
        <v>107</v>
      </c>
      <c r="E152" s="102" t="s">
        <v>83</v>
      </c>
    </row>
    <row r="153" spans="1:5" ht="15.6" customHeight="1" x14ac:dyDescent="0.2">
      <c r="A153" s="164">
        <v>42761.311805555597</v>
      </c>
      <c r="B153" s="165">
        <v>43.000000000000007</v>
      </c>
      <c r="C153" s="167" t="s">
        <v>237</v>
      </c>
      <c r="D153" s="167" t="s">
        <v>234</v>
      </c>
      <c r="E153" s="102" t="s">
        <v>83</v>
      </c>
    </row>
    <row r="154" spans="1:5" ht="16.5" customHeight="1" x14ac:dyDescent="0.2">
      <c r="A154" s="164">
        <v>42767.336805555598</v>
      </c>
      <c r="B154" s="165">
        <v>43.000000000000007</v>
      </c>
      <c r="C154" s="167" t="s">
        <v>237</v>
      </c>
      <c r="D154" s="167" t="s">
        <v>107</v>
      </c>
      <c r="E154" s="102" t="s">
        <v>83</v>
      </c>
    </row>
    <row r="155" spans="1:5" ht="15.6" customHeight="1" x14ac:dyDescent="0.2">
      <c r="A155" s="164">
        <v>42768.5</v>
      </c>
      <c r="B155" s="165">
        <v>52.459999999999994</v>
      </c>
      <c r="C155" s="167" t="s">
        <v>173</v>
      </c>
      <c r="D155" s="167" t="s">
        <v>174</v>
      </c>
      <c r="E155" s="102" t="s">
        <v>83</v>
      </c>
    </row>
    <row r="156" spans="1:5" x14ac:dyDescent="0.2">
      <c r="A156" s="164">
        <v>42774.75</v>
      </c>
      <c r="B156" s="165">
        <v>27.52</v>
      </c>
      <c r="C156" s="167" t="s">
        <v>180</v>
      </c>
      <c r="D156" s="167" t="s">
        <v>86</v>
      </c>
      <c r="E156" s="102" t="s">
        <v>83</v>
      </c>
    </row>
    <row r="157" spans="1:5" ht="14.1" customHeight="1" x14ac:dyDescent="0.2">
      <c r="A157" s="164">
        <v>42774.777777777803</v>
      </c>
      <c r="B157" s="165">
        <v>22.574999999999999</v>
      </c>
      <c r="C157" s="167" t="s">
        <v>181</v>
      </c>
      <c r="D157" s="167" t="s">
        <v>182</v>
      </c>
      <c r="E157" s="102" t="s">
        <v>83</v>
      </c>
    </row>
    <row r="158" spans="1:5" ht="18" customHeight="1" x14ac:dyDescent="0.2">
      <c r="A158" s="164">
        <v>42774.927083333299</v>
      </c>
      <c r="B158" s="165">
        <v>20.21</v>
      </c>
      <c r="C158" s="167" t="s">
        <v>181</v>
      </c>
      <c r="D158" s="167" t="s">
        <v>86</v>
      </c>
      <c r="E158" s="102" t="s">
        <v>83</v>
      </c>
    </row>
    <row r="159" spans="1:5" ht="17.100000000000001" customHeight="1" x14ac:dyDescent="0.2">
      <c r="A159" s="164">
        <v>42775.510416666701</v>
      </c>
      <c r="B159" s="165">
        <v>18.489999999999998</v>
      </c>
      <c r="C159" s="167" t="s">
        <v>156</v>
      </c>
      <c r="D159" s="168" t="s">
        <v>234</v>
      </c>
      <c r="E159" s="102" t="s">
        <v>143</v>
      </c>
    </row>
    <row r="160" spans="1:5" ht="25.5" x14ac:dyDescent="0.2">
      <c r="A160" s="164">
        <v>42803.416666666701</v>
      </c>
      <c r="B160" s="165">
        <v>23.65</v>
      </c>
      <c r="C160" s="166" t="s">
        <v>186</v>
      </c>
      <c r="D160" s="167" t="s">
        <v>187</v>
      </c>
      <c r="E160" s="102" t="s">
        <v>83</v>
      </c>
    </row>
    <row r="161" spans="1:5" ht="14.1" customHeight="1" x14ac:dyDescent="0.2">
      <c r="A161" s="164">
        <v>42810.5625</v>
      </c>
      <c r="B161" s="165">
        <v>43.000000000000007</v>
      </c>
      <c r="C161" s="167" t="s">
        <v>170</v>
      </c>
      <c r="D161" s="167" t="s">
        <v>189</v>
      </c>
      <c r="E161" s="102" t="s">
        <v>83</v>
      </c>
    </row>
    <row r="162" spans="1:5" ht="17.100000000000001" customHeight="1" x14ac:dyDescent="0.2">
      <c r="A162" s="164">
        <v>42810.697916666701</v>
      </c>
      <c r="B162" s="165">
        <v>43.000000000000007</v>
      </c>
      <c r="C162" s="167" t="s">
        <v>190</v>
      </c>
      <c r="D162" s="167" t="s">
        <v>107</v>
      </c>
      <c r="E162" s="102" t="s">
        <v>143</v>
      </c>
    </row>
    <row r="163" spans="1:5" ht="18" customHeight="1" x14ac:dyDescent="0.2">
      <c r="A163" s="164">
        <v>42815.6027777778</v>
      </c>
      <c r="B163" s="165">
        <v>59.125</v>
      </c>
      <c r="C163" s="166" t="s">
        <v>191</v>
      </c>
      <c r="D163" s="169" t="s">
        <v>234</v>
      </c>
      <c r="E163" s="102" t="s">
        <v>83</v>
      </c>
    </row>
    <row r="164" spans="1:5" ht="15.6" customHeight="1" x14ac:dyDescent="0.2">
      <c r="A164" s="164">
        <v>42821.503472222197</v>
      </c>
      <c r="B164" s="165">
        <v>37.625</v>
      </c>
      <c r="C164" s="166" t="s">
        <v>196</v>
      </c>
      <c r="D164" s="167" t="s">
        <v>197</v>
      </c>
      <c r="E164" s="102" t="s">
        <v>83</v>
      </c>
    </row>
    <row r="165" spans="1:5" ht="17.45" customHeight="1" x14ac:dyDescent="0.2">
      <c r="A165" s="164">
        <v>42821.59375</v>
      </c>
      <c r="B165" s="165">
        <v>25.799999999999997</v>
      </c>
      <c r="C165" s="166" t="s">
        <v>198</v>
      </c>
      <c r="D165" s="167" t="s">
        <v>199</v>
      </c>
      <c r="E165" s="1" t="s">
        <v>83</v>
      </c>
    </row>
    <row r="166" spans="1:5" x14ac:dyDescent="0.2">
      <c r="A166" s="170">
        <v>42899</v>
      </c>
      <c r="B166" s="171">
        <v>40</v>
      </c>
      <c r="C166" s="172" t="s">
        <v>258</v>
      </c>
      <c r="D166" s="172" t="s">
        <v>220</v>
      </c>
      <c r="E166" s="102"/>
    </row>
    <row r="167" spans="1:5" x14ac:dyDescent="0.2">
      <c r="A167" s="100"/>
      <c r="B167" s="103"/>
      <c r="C167" s="101"/>
      <c r="D167" s="102"/>
      <c r="E167" s="102"/>
    </row>
    <row r="168" spans="1:5" x14ac:dyDescent="0.2">
      <c r="A168" s="118" t="s">
        <v>4</v>
      </c>
      <c r="B168" s="116">
        <f>SUM(B139:B166)</f>
        <v>973.53</v>
      </c>
      <c r="E168" s="8"/>
    </row>
    <row r="169" spans="1:5" ht="15" x14ac:dyDescent="0.2">
      <c r="A169" s="42" t="s">
        <v>7</v>
      </c>
      <c r="B169" s="111">
        <f>B33+B136+B168</f>
        <v>62792.721666666679</v>
      </c>
      <c r="C169" s="9"/>
      <c r="D169" s="9"/>
      <c r="E169" s="61"/>
    </row>
    <row r="170" spans="1:5" x14ac:dyDescent="0.2">
      <c r="A170" s="61"/>
      <c r="B170" s="112"/>
      <c r="C170" s="58"/>
      <c r="D170" s="58"/>
      <c r="E170" s="63"/>
    </row>
    <row r="171" spans="1:5" x14ac:dyDescent="0.2">
      <c r="A171" s="45" t="s">
        <v>31</v>
      </c>
      <c r="B171" s="113"/>
      <c r="C171" s="63"/>
      <c r="D171" s="63"/>
      <c r="E171" s="63"/>
    </row>
    <row r="172" spans="1:5" x14ac:dyDescent="0.2">
      <c r="A172" s="175" t="s">
        <v>32</v>
      </c>
      <c r="B172" s="175"/>
      <c r="C172" s="175"/>
      <c r="D172" s="63"/>
      <c r="E172" s="61"/>
    </row>
    <row r="173" spans="1:5" x14ac:dyDescent="0.2">
      <c r="A173" s="176" t="s">
        <v>37</v>
      </c>
      <c r="B173" s="176"/>
      <c r="C173" s="176"/>
      <c r="D173" s="61"/>
    </row>
    <row r="174" spans="1:5" x14ac:dyDescent="0.2">
      <c r="A174" s="54" t="s">
        <v>33</v>
      </c>
      <c r="B174" s="114"/>
      <c r="C174" s="61"/>
      <c r="D174" s="61"/>
    </row>
    <row r="175" spans="1:5" x14ac:dyDescent="0.2">
      <c r="A175" s="72" t="s">
        <v>58</v>
      </c>
      <c r="B175" s="114"/>
      <c r="C175" s="91"/>
      <c r="D175" s="91"/>
    </row>
    <row r="176" spans="1:5" x14ac:dyDescent="0.2">
      <c r="A176" s="72" t="s">
        <v>41</v>
      </c>
      <c r="B176" s="114"/>
      <c r="C176" s="70"/>
      <c r="D176" s="70"/>
    </row>
    <row r="177" spans="1:4" x14ac:dyDescent="0.2">
      <c r="A177" s="173" t="s">
        <v>42</v>
      </c>
      <c r="B177" s="173"/>
      <c r="C177" s="173"/>
      <c r="D177" s="173"/>
    </row>
    <row r="178" spans="1:4" x14ac:dyDescent="0.2">
      <c r="A178" s="37"/>
      <c r="B178" s="108"/>
      <c r="C178" s="61"/>
      <c r="D178" s="61"/>
    </row>
    <row r="179" spans="1:4" x14ac:dyDescent="0.2">
      <c r="A179" s="37"/>
      <c r="B179" s="108"/>
      <c r="C179" s="61"/>
      <c r="D179" s="61"/>
    </row>
    <row r="180" spans="1:4" x14ac:dyDescent="0.2">
      <c r="A180" s="37"/>
      <c r="B180" s="108"/>
      <c r="C180" s="61"/>
      <c r="D180" s="61"/>
    </row>
    <row r="181" spans="1:4" x14ac:dyDescent="0.2">
      <c r="A181" s="37"/>
      <c r="B181" s="108"/>
      <c r="C181" s="61"/>
      <c r="D181" s="61"/>
    </row>
    <row r="182" spans="1:4" x14ac:dyDescent="0.2">
      <c r="A182" s="37"/>
      <c r="B182" s="108"/>
      <c r="C182" s="61"/>
      <c r="D182" s="61"/>
    </row>
    <row r="183" spans="1:4" x14ac:dyDescent="0.2">
      <c r="A183" s="37"/>
      <c r="B183" s="108"/>
      <c r="C183" s="61"/>
      <c r="D183" s="61"/>
    </row>
    <row r="184" spans="1:4" x14ac:dyDescent="0.2">
      <c r="A184" s="37"/>
      <c r="B184" s="108"/>
      <c r="C184" s="61"/>
      <c r="D184" s="61"/>
    </row>
    <row r="185" spans="1:4" x14ac:dyDescent="0.2">
      <c r="A185" s="37"/>
      <c r="B185" s="108"/>
      <c r="C185" s="61"/>
      <c r="D185" s="61"/>
    </row>
    <row r="186" spans="1:4" x14ac:dyDescent="0.2">
      <c r="A186" s="37"/>
      <c r="B186" s="108"/>
      <c r="C186" s="61"/>
      <c r="D186" s="61"/>
    </row>
    <row r="187" spans="1:4" x14ac:dyDescent="0.2">
      <c r="A187" s="37"/>
      <c r="B187" s="108"/>
      <c r="C187" s="61"/>
      <c r="D187" s="61"/>
    </row>
    <row r="188" spans="1:4" x14ac:dyDescent="0.2">
      <c r="A188" s="37"/>
      <c r="B188" s="108"/>
      <c r="C188" s="61"/>
      <c r="D188" s="61"/>
    </row>
  </sheetData>
  <mergeCells count="12">
    <mergeCell ref="A177:D177"/>
    <mergeCell ref="A1:D1"/>
    <mergeCell ref="A172:C172"/>
    <mergeCell ref="A173:C173"/>
    <mergeCell ref="A7:D7"/>
    <mergeCell ref="B2:D2"/>
    <mergeCell ref="B3:D3"/>
    <mergeCell ref="B4:D4"/>
    <mergeCell ref="A5:D5"/>
    <mergeCell ref="A6:D6"/>
    <mergeCell ref="A35:C35"/>
    <mergeCell ref="A137:C137"/>
  </mergeCells>
  <printOptions gridLines="1"/>
  <pageMargins left="0.70866141732283472" right="0.70866141732283472" top="0.74803149606299213" bottom="0.74803149606299213" header="0.31496062992125984" footer="0.31496062992125984"/>
  <pageSetup paperSize="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A19" sqref="A19:C19"/>
    </sheetView>
  </sheetViews>
  <sheetFormatPr defaultColWidth="9.140625" defaultRowHeight="12.75" x14ac:dyDescent="0.2"/>
  <cols>
    <col min="1" max="2" width="23.5703125" style="16" customWidth="1"/>
    <col min="3" max="6" width="27.5703125" style="16" customWidth="1"/>
    <col min="7" max="16384" width="9.140625" style="17"/>
  </cols>
  <sheetData>
    <row r="1" spans="1:7" ht="36" customHeight="1" x14ac:dyDescent="0.2">
      <c r="A1" s="191" t="s">
        <v>24</v>
      </c>
      <c r="B1" s="191"/>
      <c r="C1" s="191"/>
      <c r="D1" s="191"/>
      <c r="E1" s="191"/>
      <c r="F1" s="191"/>
    </row>
    <row r="2" spans="1:7" ht="36" customHeight="1" x14ac:dyDescent="0.2">
      <c r="A2" s="47" t="s">
        <v>8</v>
      </c>
      <c r="B2" s="179" t="str">
        <f>Travel!B2</f>
        <v>NZ Customs</v>
      </c>
      <c r="C2" s="179"/>
      <c r="D2" s="179"/>
      <c r="E2" s="179"/>
      <c r="F2" s="179"/>
      <c r="G2" s="48"/>
    </row>
    <row r="3" spans="1:7" ht="36" customHeight="1" x14ac:dyDescent="0.2">
      <c r="A3" s="47" t="s">
        <v>9</v>
      </c>
      <c r="B3" s="180" t="str">
        <f>Travel!B3</f>
        <v>Carolyn Tremain</v>
      </c>
      <c r="C3" s="180"/>
      <c r="D3" s="180"/>
      <c r="E3" s="180"/>
      <c r="F3" s="180"/>
      <c r="G3" s="49"/>
    </row>
    <row r="4" spans="1:7" ht="36" customHeight="1" x14ac:dyDescent="0.2">
      <c r="A4" s="47" t="s">
        <v>3</v>
      </c>
      <c r="B4" s="180" t="str">
        <f>Travel!B4</f>
        <v xml:space="preserve">1 July 2016 to 30 June 2017 </v>
      </c>
      <c r="C4" s="180"/>
      <c r="D4" s="180"/>
      <c r="E4" s="180"/>
      <c r="F4" s="180"/>
      <c r="G4" s="49"/>
    </row>
    <row r="5" spans="1:7" s="15" customFormat="1" ht="35.25" customHeight="1" x14ac:dyDescent="0.25">
      <c r="A5" s="195" t="s">
        <v>43</v>
      </c>
      <c r="B5" s="196"/>
      <c r="C5" s="197"/>
      <c r="D5" s="197"/>
      <c r="E5" s="197"/>
      <c r="F5" s="198"/>
    </row>
    <row r="6" spans="1:7" s="15" customFormat="1" ht="35.25" customHeight="1" x14ac:dyDescent="0.25">
      <c r="A6" s="192" t="s">
        <v>59</v>
      </c>
      <c r="B6" s="193"/>
      <c r="C6" s="193"/>
      <c r="D6" s="193"/>
      <c r="E6" s="193"/>
      <c r="F6" s="194"/>
    </row>
    <row r="7" spans="1:7" s="3" customFormat="1" ht="30.95" customHeight="1" x14ac:dyDescent="0.25">
      <c r="A7" s="189" t="s">
        <v>21</v>
      </c>
      <c r="B7" s="190"/>
      <c r="C7" s="5"/>
      <c r="D7" s="5"/>
      <c r="E7" s="5"/>
      <c r="F7" s="23"/>
    </row>
    <row r="8" spans="1:7" ht="25.5" x14ac:dyDescent="0.2">
      <c r="A8" s="24" t="s">
        <v>0</v>
      </c>
      <c r="B8" s="39" t="s">
        <v>38</v>
      </c>
      <c r="C8" s="2" t="s">
        <v>5</v>
      </c>
      <c r="D8" s="2" t="s">
        <v>13</v>
      </c>
      <c r="E8" s="2" t="s">
        <v>12</v>
      </c>
      <c r="F8" s="10" t="s">
        <v>1</v>
      </c>
    </row>
    <row r="9" spans="1:7" x14ac:dyDescent="0.2">
      <c r="A9" s="21"/>
      <c r="F9" s="22"/>
    </row>
    <row r="10" spans="1:7" x14ac:dyDescent="0.2">
      <c r="A10" s="21"/>
      <c r="F10" s="22"/>
    </row>
    <row r="11" spans="1:7" x14ac:dyDescent="0.2">
      <c r="A11" s="21"/>
      <c r="F11" s="22"/>
    </row>
    <row r="12" spans="1:7" ht="11.25" customHeight="1" x14ac:dyDescent="0.2">
      <c r="A12" s="21"/>
      <c r="F12" s="22"/>
    </row>
    <row r="13" spans="1:7" hidden="1" x14ac:dyDescent="0.2">
      <c r="A13" s="21"/>
      <c r="F13" s="22"/>
    </row>
    <row r="14" spans="1:7" s="20" customFormat="1" ht="25.5" hidden="1" customHeight="1" x14ac:dyDescent="0.2">
      <c r="A14" s="21"/>
      <c r="B14" s="16"/>
      <c r="C14" s="16"/>
      <c r="D14" s="16"/>
      <c r="E14" s="16"/>
      <c r="F14" s="22"/>
    </row>
    <row r="15" spans="1:7" ht="24.95" customHeight="1" x14ac:dyDescent="0.2">
      <c r="A15" s="62" t="s">
        <v>22</v>
      </c>
      <c r="B15" s="65">
        <f>SUM(B9:B14)</f>
        <v>0</v>
      </c>
      <c r="C15" s="25"/>
      <c r="D15" s="26"/>
      <c r="E15" s="26"/>
      <c r="F15" s="27"/>
    </row>
    <row r="16" spans="1:7" x14ac:dyDescent="0.2">
      <c r="A16" s="66"/>
      <c r="B16" s="29"/>
      <c r="C16" s="29"/>
      <c r="D16" s="29"/>
      <c r="E16" s="29"/>
      <c r="F16" s="30"/>
    </row>
    <row r="17" spans="1:6" x14ac:dyDescent="0.2">
      <c r="A17" s="45" t="s">
        <v>31</v>
      </c>
      <c r="B17" s="3"/>
      <c r="C17" s="63"/>
      <c r="F17" s="22"/>
    </row>
    <row r="18" spans="1:6" x14ac:dyDescent="0.2">
      <c r="A18" s="199" t="s">
        <v>60</v>
      </c>
      <c r="B18" s="199"/>
      <c r="C18" s="199"/>
      <c r="D18" s="199"/>
      <c r="E18" s="199"/>
      <c r="F18" s="200"/>
    </row>
    <row r="19" spans="1:6" x14ac:dyDescent="0.2">
      <c r="A19" s="175" t="s">
        <v>54</v>
      </c>
      <c r="B19" s="175"/>
      <c r="C19" s="175"/>
      <c r="F19" s="22"/>
    </row>
    <row r="20" spans="1:6" x14ac:dyDescent="0.2">
      <c r="A20" s="54" t="s">
        <v>39</v>
      </c>
      <c r="B20" s="55"/>
      <c r="C20" s="63"/>
      <c r="D20" s="64"/>
      <c r="E20" s="64"/>
      <c r="F20" s="64"/>
    </row>
    <row r="21" spans="1:6" x14ac:dyDescent="0.2">
      <c r="A21" s="72" t="s">
        <v>51</v>
      </c>
      <c r="B21" s="55"/>
      <c r="C21" s="70"/>
      <c r="D21" s="70"/>
      <c r="E21" s="70"/>
      <c r="F21" s="12"/>
    </row>
    <row r="22" spans="1:6" ht="12.75" customHeight="1" x14ac:dyDescent="0.2">
      <c r="A22" s="173" t="s">
        <v>42</v>
      </c>
      <c r="B22" s="173"/>
      <c r="C22" s="76"/>
      <c r="D22" s="76"/>
      <c r="E22" s="76"/>
      <c r="F22" s="77"/>
    </row>
    <row r="23" spans="1:6" x14ac:dyDescent="0.2">
      <c r="A23" s="64"/>
      <c r="B23" s="64"/>
      <c r="C23" s="64"/>
      <c r="D23" s="64"/>
      <c r="E23" s="64"/>
      <c r="F23" s="64"/>
    </row>
    <row r="24" spans="1:6" x14ac:dyDescent="0.2">
      <c r="A24" s="64"/>
      <c r="B24" s="64"/>
      <c r="C24" s="64"/>
      <c r="D24" s="64"/>
      <c r="E24" s="64"/>
      <c r="F24" s="64"/>
    </row>
    <row r="25" spans="1:6" x14ac:dyDescent="0.2">
      <c r="A25" s="64"/>
      <c r="B25" s="64"/>
      <c r="C25" s="64"/>
      <c r="D25" s="64"/>
      <c r="E25" s="64"/>
      <c r="F25" s="64"/>
    </row>
    <row r="26" spans="1:6" x14ac:dyDescent="0.2">
      <c r="A26" s="64"/>
      <c r="B26" s="64"/>
      <c r="C26" s="64"/>
      <c r="D26" s="64"/>
      <c r="E26" s="64"/>
      <c r="F26" s="64"/>
    </row>
    <row r="27" spans="1:6" x14ac:dyDescent="0.2">
      <c r="A27" s="64"/>
      <c r="B27" s="64"/>
      <c r="C27" s="64"/>
      <c r="D27" s="64"/>
      <c r="E27" s="64"/>
      <c r="F27" s="64"/>
    </row>
  </sheetData>
  <mergeCells count="10">
    <mergeCell ref="A22:B22"/>
    <mergeCell ref="A7:B7"/>
    <mergeCell ref="A19:C19"/>
    <mergeCell ref="A1:F1"/>
    <mergeCell ref="A6:F6"/>
    <mergeCell ref="B2:F2"/>
    <mergeCell ref="B3:F3"/>
    <mergeCell ref="B4:F4"/>
    <mergeCell ref="A5:F5"/>
    <mergeCell ref="A18:F18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workbookViewId="0">
      <selection activeCell="B14" sqref="B14"/>
    </sheetView>
  </sheetViews>
  <sheetFormatPr defaultColWidth="9.140625" defaultRowHeight="12.75" x14ac:dyDescent="0.2"/>
  <cols>
    <col min="1" max="5" width="27.5703125" style="33" customWidth="1"/>
    <col min="6" max="16384" width="9.140625" style="36"/>
  </cols>
  <sheetData>
    <row r="1" spans="1:14" ht="36" customHeight="1" x14ac:dyDescent="0.2">
      <c r="A1" s="191" t="s">
        <v>24</v>
      </c>
      <c r="B1" s="191"/>
      <c r="C1" s="191"/>
      <c r="D1" s="191"/>
      <c r="E1" s="191"/>
      <c r="F1" s="68"/>
    </row>
    <row r="2" spans="1:14" ht="36" customHeight="1" x14ac:dyDescent="0.2">
      <c r="A2" s="47" t="s">
        <v>8</v>
      </c>
      <c r="B2" s="179" t="str">
        <f>Travel!B2</f>
        <v>NZ Customs</v>
      </c>
      <c r="C2" s="179"/>
      <c r="D2" s="179"/>
      <c r="E2" s="179"/>
      <c r="F2" s="48"/>
      <c r="G2" s="48"/>
    </row>
    <row r="3" spans="1:14" ht="36" customHeight="1" x14ac:dyDescent="0.2">
      <c r="A3" s="47" t="s">
        <v>9</v>
      </c>
      <c r="B3" s="180" t="str">
        <f>Travel!B3</f>
        <v>Carolyn Tremain</v>
      </c>
      <c r="C3" s="180"/>
      <c r="D3" s="180"/>
      <c r="E3" s="180"/>
      <c r="F3" s="49"/>
      <c r="G3" s="49"/>
    </row>
    <row r="4" spans="1:14" ht="36" customHeight="1" x14ac:dyDescent="0.2">
      <c r="A4" s="47" t="s">
        <v>3</v>
      </c>
      <c r="B4" s="180" t="str">
        <f>Travel!B4</f>
        <v xml:space="preserve">1 July 2016 to 30 June 2017 </v>
      </c>
      <c r="C4" s="180"/>
      <c r="D4" s="180"/>
      <c r="E4" s="180"/>
      <c r="F4" s="49"/>
      <c r="G4" s="49"/>
    </row>
    <row r="5" spans="1:14" ht="36" customHeight="1" x14ac:dyDescent="0.2">
      <c r="A5" s="210" t="s">
        <v>44</v>
      </c>
      <c r="B5" s="211"/>
      <c r="C5" s="211"/>
      <c r="D5" s="211"/>
      <c r="E5" s="212"/>
    </row>
    <row r="6" spans="1:14" ht="20.100000000000001" customHeight="1" x14ac:dyDescent="0.2">
      <c r="A6" s="208" t="s">
        <v>52</v>
      </c>
      <c r="B6" s="208"/>
      <c r="C6" s="208"/>
      <c r="D6" s="208"/>
      <c r="E6" s="209"/>
      <c r="F6" s="50"/>
      <c r="G6" s="50"/>
    </row>
    <row r="7" spans="1:14" ht="20.25" customHeight="1" x14ac:dyDescent="0.25">
      <c r="A7" s="31" t="s">
        <v>19</v>
      </c>
      <c r="B7" s="5"/>
      <c r="C7" s="5"/>
      <c r="D7" s="5"/>
      <c r="E7" s="23"/>
    </row>
    <row r="8" spans="1:14" ht="25.5" x14ac:dyDescent="0.2">
      <c r="A8" s="24" t="s">
        <v>0</v>
      </c>
      <c r="B8" s="2" t="s">
        <v>40</v>
      </c>
      <c r="C8" s="2" t="s">
        <v>34</v>
      </c>
      <c r="D8" s="2" t="s">
        <v>46</v>
      </c>
      <c r="E8" s="10" t="s">
        <v>62</v>
      </c>
    </row>
    <row r="9" spans="1:14" x14ac:dyDescent="0.2">
      <c r="A9" s="34"/>
      <c r="E9" s="35"/>
    </row>
    <row r="10" spans="1:14" x14ac:dyDescent="0.2">
      <c r="A10" s="44"/>
      <c r="B10" s="45"/>
      <c r="C10" s="45"/>
      <c r="D10" s="45"/>
      <c r="E10" s="46"/>
    </row>
    <row r="11" spans="1:14" x14ac:dyDescent="0.2">
      <c r="A11" s="34"/>
      <c r="E11" s="35"/>
      <c r="N11" s="51"/>
    </row>
    <row r="12" spans="1:14" x14ac:dyDescent="0.2">
      <c r="A12" s="34"/>
      <c r="E12" s="35"/>
    </row>
    <row r="13" spans="1:14" hidden="1" x14ac:dyDescent="0.2">
      <c r="A13" s="34"/>
      <c r="E13" s="35"/>
    </row>
    <row r="14" spans="1:14" ht="27.95" customHeight="1" x14ac:dyDescent="0.2">
      <c r="A14" s="32" t="s">
        <v>23</v>
      </c>
      <c r="B14" s="73" t="s">
        <v>18</v>
      </c>
      <c r="C14" s="25"/>
      <c r="D14" s="74">
        <f>SUM(D9:D13)</f>
        <v>0</v>
      </c>
      <c r="E14" s="27"/>
    </row>
    <row r="15" spans="1:14" x14ac:dyDescent="0.2">
      <c r="A15" s="28"/>
      <c r="B15" s="52"/>
      <c r="C15" s="29"/>
      <c r="D15" s="2"/>
      <c r="E15" s="30"/>
    </row>
    <row r="16" spans="1:14" x14ac:dyDescent="0.2">
      <c r="A16" s="78" t="s">
        <v>25</v>
      </c>
      <c r="B16" s="79"/>
      <c r="C16" s="79"/>
      <c r="D16" s="79"/>
      <c r="E16" s="80"/>
    </row>
    <row r="17" spans="1:6" x14ac:dyDescent="0.2">
      <c r="A17" s="206" t="s">
        <v>54</v>
      </c>
      <c r="B17" s="175"/>
      <c r="C17" s="175"/>
      <c r="D17" s="45"/>
      <c r="E17" s="46"/>
    </row>
    <row r="18" spans="1:6" x14ac:dyDescent="0.2">
      <c r="A18" s="201" t="s">
        <v>45</v>
      </c>
      <c r="B18" s="202"/>
      <c r="C18" s="202"/>
      <c r="D18" s="202"/>
      <c r="E18" s="203"/>
    </row>
    <row r="19" spans="1:6" x14ac:dyDescent="0.2">
      <c r="A19" s="17" t="s">
        <v>63</v>
      </c>
      <c r="B19" s="36"/>
      <c r="C19" s="36"/>
      <c r="D19" s="36"/>
      <c r="E19" s="36"/>
    </row>
    <row r="20" spans="1:6" ht="26.1" customHeight="1" x14ac:dyDescent="0.2">
      <c r="A20" s="206" t="s">
        <v>61</v>
      </c>
      <c r="B20" s="175"/>
      <c r="C20" s="175"/>
      <c r="D20" s="175"/>
      <c r="E20" s="207"/>
    </row>
    <row r="21" spans="1:6" x14ac:dyDescent="0.2">
      <c r="A21" s="54" t="s">
        <v>47</v>
      </c>
      <c r="B21" s="45"/>
      <c r="C21" s="45"/>
      <c r="D21" s="45"/>
      <c r="E21" s="46"/>
    </row>
    <row r="22" spans="1:6" x14ac:dyDescent="0.2">
      <c r="A22" s="54" t="s">
        <v>48</v>
      </c>
      <c r="B22" s="55"/>
      <c r="C22" s="70"/>
      <c r="D22" s="70"/>
      <c r="E22" s="12"/>
      <c r="F22" s="70"/>
    </row>
    <row r="23" spans="1:6" ht="12.75" customHeight="1" x14ac:dyDescent="0.2">
      <c r="A23" s="204" t="s">
        <v>42</v>
      </c>
      <c r="B23" s="205"/>
      <c r="C23" s="75"/>
      <c r="D23" s="75"/>
      <c r="E23" s="77"/>
      <c r="F23" s="75"/>
    </row>
    <row r="24" spans="1:6" x14ac:dyDescent="0.2">
      <c r="A24" s="81"/>
      <c r="B24" s="82"/>
      <c r="C24" s="82"/>
      <c r="D24" s="82"/>
      <c r="E24" s="83"/>
    </row>
  </sheetData>
  <mergeCells count="10">
    <mergeCell ref="A18:E18"/>
    <mergeCell ref="A23:B23"/>
    <mergeCell ref="A1:E1"/>
    <mergeCell ref="A17:C17"/>
    <mergeCell ref="A20:E20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workbookViewId="0">
      <selection activeCell="E13" sqref="E13"/>
    </sheetView>
  </sheetViews>
  <sheetFormatPr defaultColWidth="9.140625" defaultRowHeight="12.75" x14ac:dyDescent="0.2"/>
  <cols>
    <col min="1" max="2" width="23.5703125" style="13" customWidth="1"/>
    <col min="3" max="3" width="30.140625" style="13" customWidth="1"/>
    <col min="4" max="5" width="27.5703125" style="13" customWidth="1"/>
    <col min="6" max="16384" width="9.140625" style="14"/>
  </cols>
  <sheetData>
    <row r="1" spans="1:5" ht="36" customHeight="1" x14ac:dyDescent="0.2">
      <c r="A1" s="191" t="s">
        <v>24</v>
      </c>
      <c r="B1" s="191"/>
      <c r="C1" s="191"/>
      <c r="D1" s="191"/>
      <c r="E1" s="191"/>
    </row>
    <row r="2" spans="1:5" ht="36" customHeight="1" x14ac:dyDescent="0.2">
      <c r="A2" s="47" t="s">
        <v>8</v>
      </c>
      <c r="B2" s="179" t="str">
        <f>Travel!B2</f>
        <v>NZ Customs</v>
      </c>
      <c r="C2" s="179"/>
      <c r="D2" s="179"/>
      <c r="E2" s="179"/>
    </row>
    <row r="3" spans="1:5" ht="36" customHeight="1" x14ac:dyDescent="0.2">
      <c r="A3" s="47" t="s">
        <v>9</v>
      </c>
      <c r="B3" s="180" t="str">
        <f>Travel!B3</f>
        <v>Carolyn Tremain</v>
      </c>
      <c r="C3" s="180"/>
      <c r="D3" s="180"/>
      <c r="E3" s="180"/>
    </row>
    <row r="4" spans="1:5" ht="36" customHeight="1" x14ac:dyDescent="0.2">
      <c r="A4" s="47" t="s">
        <v>3</v>
      </c>
      <c r="B4" s="180" t="str">
        <f>Travel!B4</f>
        <v xml:space="preserve">1 July 2016 to 30 June 2017 </v>
      </c>
      <c r="C4" s="180"/>
      <c r="D4" s="180"/>
      <c r="E4" s="180"/>
    </row>
    <row r="5" spans="1:5" ht="36" customHeight="1" x14ac:dyDescent="0.2">
      <c r="A5" s="181" t="s">
        <v>50</v>
      </c>
      <c r="B5" s="218"/>
      <c r="C5" s="197"/>
      <c r="D5" s="197"/>
      <c r="E5" s="198"/>
    </row>
    <row r="6" spans="1:5" ht="36" customHeight="1" x14ac:dyDescent="0.2">
      <c r="A6" s="215" t="s">
        <v>49</v>
      </c>
      <c r="B6" s="216"/>
      <c r="C6" s="216"/>
      <c r="D6" s="216"/>
      <c r="E6" s="217"/>
    </row>
    <row r="7" spans="1:5" ht="36" customHeight="1" x14ac:dyDescent="0.25">
      <c r="A7" s="213" t="s">
        <v>6</v>
      </c>
      <c r="B7" s="214"/>
      <c r="C7" s="5"/>
      <c r="D7" s="5"/>
      <c r="E7" s="23"/>
    </row>
    <row r="8" spans="1:5" ht="25.5" x14ac:dyDescent="0.2">
      <c r="A8" s="24" t="s">
        <v>0</v>
      </c>
      <c r="B8" s="2" t="s">
        <v>36</v>
      </c>
      <c r="C8" s="2" t="s">
        <v>35</v>
      </c>
      <c r="D8" s="2" t="s">
        <v>28</v>
      </c>
      <c r="E8" s="10" t="s">
        <v>2</v>
      </c>
    </row>
    <row r="9" spans="1:5" ht="27.6" customHeight="1" x14ac:dyDescent="0.2">
      <c r="A9" s="123">
        <v>42642</v>
      </c>
      <c r="B9" s="124">
        <f>(42.61)*1.15</f>
        <v>49.001499999999993</v>
      </c>
      <c r="C9" s="125" t="s">
        <v>263</v>
      </c>
      <c r="D9" s="125" t="s">
        <v>240</v>
      </c>
      <c r="E9" s="126"/>
    </row>
    <row r="10" spans="1:5" ht="28.5" customHeight="1" x14ac:dyDescent="0.2">
      <c r="A10" s="127">
        <v>42702</v>
      </c>
      <c r="B10" s="124">
        <v>49</v>
      </c>
      <c r="C10" s="125" t="s">
        <v>264</v>
      </c>
      <c r="D10" s="125" t="s">
        <v>240</v>
      </c>
      <c r="E10" s="126"/>
    </row>
    <row r="11" spans="1:5" ht="26.1" customHeight="1" x14ac:dyDescent="0.2">
      <c r="A11" s="127">
        <v>42766</v>
      </c>
      <c r="B11" s="128">
        <v>49</v>
      </c>
      <c r="C11" s="129" t="s">
        <v>237</v>
      </c>
      <c r="D11" s="130" t="s">
        <v>240</v>
      </c>
      <c r="E11" s="130"/>
    </row>
    <row r="12" spans="1:5" ht="14.45" customHeight="1" x14ac:dyDescent="0.2">
      <c r="A12" s="131">
        <v>42601</v>
      </c>
      <c r="B12" s="132">
        <v>14882.72</v>
      </c>
      <c r="C12" s="133" t="s">
        <v>224</v>
      </c>
      <c r="D12" s="133" t="s">
        <v>225</v>
      </c>
      <c r="E12" s="130"/>
    </row>
    <row r="13" spans="1:5" ht="13.5" customHeight="1" x14ac:dyDescent="0.2">
      <c r="A13" s="131" t="s">
        <v>226</v>
      </c>
      <c r="B13" s="132">
        <f>(46.93+46.95+46.23+46.3+46.7)*1.15</f>
        <v>268.07649999999995</v>
      </c>
      <c r="C13" s="133" t="s">
        <v>231</v>
      </c>
      <c r="D13" s="133" t="s">
        <v>227</v>
      </c>
      <c r="E13" s="130"/>
    </row>
    <row r="14" spans="1:5" x14ac:dyDescent="0.2">
      <c r="A14" s="131" t="s">
        <v>226</v>
      </c>
      <c r="B14" s="132">
        <f>429.72+30+130.08+52.21+53.03+67.79</f>
        <v>762.83</v>
      </c>
      <c r="C14" s="134" t="s">
        <v>232</v>
      </c>
      <c r="D14" s="133" t="s">
        <v>228</v>
      </c>
      <c r="E14" s="130"/>
    </row>
    <row r="15" spans="1:5" ht="27" customHeight="1" x14ac:dyDescent="0.2">
      <c r="A15" s="131">
        <v>42661</v>
      </c>
      <c r="B15" s="132">
        <f>20*1.15</f>
        <v>23</v>
      </c>
      <c r="C15" s="133" t="s">
        <v>229</v>
      </c>
      <c r="D15" s="133" t="s">
        <v>230</v>
      </c>
      <c r="E15" s="130"/>
    </row>
    <row r="16" spans="1:5" ht="14.45" customHeight="1" x14ac:dyDescent="0.2">
      <c r="A16" s="131" t="s">
        <v>262</v>
      </c>
      <c r="B16" s="132">
        <v>762.83</v>
      </c>
      <c r="C16" s="133" t="s">
        <v>232</v>
      </c>
      <c r="D16" s="133" t="s">
        <v>228</v>
      </c>
      <c r="E16" s="130"/>
    </row>
    <row r="17" spans="1:6" ht="18.600000000000001" customHeight="1" x14ac:dyDescent="0.2">
      <c r="A17" s="131" t="s">
        <v>262</v>
      </c>
      <c r="B17" s="132">
        <v>249.83</v>
      </c>
      <c r="C17" s="133" t="s">
        <v>231</v>
      </c>
      <c r="D17" s="133" t="s">
        <v>227</v>
      </c>
      <c r="E17" s="130"/>
    </row>
    <row r="18" spans="1:6" x14ac:dyDescent="0.2">
      <c r="A18" s="106"/>
      <c r="B18" s="121"/>
      <c r="C18" s="120"/>
      <c r="D18" s="122"/>
      <c r="E18" s="104"/>
    </row>
    <row r="19" spans="1:6" x14ac:dyDescent="0.2">
      <c r="A19" s="14"/>
      <c r="B19" s="14"/>
      <c r="C19" s="14"/>
      <c r="D19" s="14"/>
      <c r="E19" s="104"/>
    </row>
    <row r="20" spans="1:6" ht="14.1" customHeight="1" x14ac:dyDescent="0.2">
      <c r="A20" s="67" t="s">
        <v>265</v>
      </c>
      <c r="B20" s="119">
        <f>SUM(B9:B17)</f>
        <v>17096.288</v>
      </c>
      <c r="C20" s="18"/>
      <c r="D20" s="19"/>
      <c r="E20" s="90"/>
    </row>
    <row r="21" spans="1:6" ht="14.1" customHeight="1" x14ac:dyDescent="0.2">
      <c r="A21" s="84"/>
      <c r="B21" s="58"/>
      <c r="C21" s="85"/>
      <c r="D21" s="85"/>
      <c r="E21" s="86"/>
    </row>
    <row r="22" spans="1:6" x14ac:dyDescent="0.2">
      <c r="A22" s="44" t="s">
        <v>25</v>
      </c>
      <c r="B22" s="69"/>
      <c r="C22" s="69"/>
      <c r="D22" s="69"/>
      <c r="E22" s="71"/>
    </row>
    <row r="23" spans="1:6" x14ac:dyDescent="0.2">
      <c r="A23" s="206" t="s">
        <v>54</v>
      </c>
      <c r="B23" s="175"/>
      <c r="C23" s="175"/>
      <c r="D23" s="69"/>
      <c r="E23" s="71"/>
    </row>
    <row r="24" spans="1:6" ht="14.1" customHeight="1" x14ac:dyDescent="0.2">
      <c r="A24" s="56" t="s">
        <v>20</v>
      </c>
      <c r="B24" s="57"/>
      <c r="C24" s="69"/>
      <c r="D24" s="69"/>
      <c r="E24" s="71"/>
    </row>
    <row r="25" spans="1:6" x14ac:dyDescent="0.2">
      <c r="A25" s="54" t="s">
        <v>33</v>
      </c>
      <c r="B25" s="55"/>
      <c r="C25" s="70"/>
      <c r="D25" s="69"/>
      <c r="E25" s="71"/>
    </row>
    <row r="26" spans="1:6" ht="12.6" customHeight="1" x14ac:dyDescent="0.2">
      <c r="A26" s="201" t="s">
        <v>27</v>
      </c>
      <c r="B26" s="202"/>
      <c r="C26" s="202"/>
      <c r="D26" s="202"/>
      <c r="E26" s="203"/>
      <c r="F26" s="17"/>
    </row>
    <row r="27" spans="1:6" x14ac:dyDescent="0.2">
      <c r="A27" s="54" t="s">
        <v>51</v>
      </c>
      <c r="B27" s="55"/>
      <c r="C27" s="70"/>
      <c r="D27" s="70"/>
      <c r="E27" s="12"/>
      <c r="F27" s="70"/>
    </row>
    <row r="28" spans="1:6" ht="12.75" customHeight="1" x14ac:dyDescent="0.2">
      <c r="A28" s="204" t="s">
        <v>42</v>
      </c>
      <c r="B28" s="205"/>
      <c r="C28" s="75"/>
      <c r="D28" s="75"/>
      <c r="E28" s="77"/>
      <c r="F28" s="75"/>
    </row>
    <row r="29" spans="1:6" x14ac:dyDescent="0.2">
      <c r="A29" s="87"/>
      <c r="B29" s="59"/>
      <c r="C29" s="88"/>
      <c r="D29" s="88"/>
      <c r="E29" s="89"/>
      <c r="F29" s="17"/>
    </row>
    <row r="30" spans="1:6" x14ac:dyDescent="0.2">
      <c r="A30" s="21"/>
      <c r="B30" s="16"/>
      <c r="C30" s="16"/>
      <c r="D30" s="16"/>
      <c r="E30" s="53"/>
      <c r="F30" s="17"/>
    </row>
    <row r="31" spans="1:6" x14ac:dyDescent="0.2">
      <c r="A31" s="21"/>
      <c r="B31" s="16"/>
      <c r="C31" s="16"/>
      <c r="D31" s="16"/>
      <c r="E31" s="53"/>
      <c r="F31" s="17"/>
    </row>
    <row r="32" spans="1:6" x14ac:dyDescent="0.2">
      <c r="A32" s="21"/>
      <c r="B32" s="16"/>
      <c r="C32" s="16"/>
      <c r="D32" s="16"/>
      <c r="E32" s="53"/>
      <c r="F32" s="17"/>
    </row>
    <row r="33" spans="1:6" x14ac:dyDescent="0.2">
      <c r="A33" s="21"/>
      <c r="B33" s="16"/>
      <c r="C33" s="16"/>
      <c r="D33" s="16"/>
      <c r="E33" s="53"/>
      <c r="F33" s="17"/>
    </row>
    <row r="34" spans="1:6" x14ac:dyDescent="0.2">
      <c r="A34" s="53"/>
      <c r="B34" s="53"/>
      <c r="C34" s="53"/>
      <c r="D34" s="53"/>
      <c r="E34" s="53"/>
    </row>
    <row r="35" spans="1:6" x14ac:dyDescent="0.2">
      <c r="A35" s="53"/>
      <c r="B35" s="53"/>
      <c r="C35" s="53"/>
      <c r="D35" s="53"/>
      <c r="E35" s="53"/>
    </row>
  </sheetData>
  <mergeCells count="10">
    <mergeCell ref="A28:B28"/>
    <mergeCell ref="A26:E26"/>
    <mergeCell ref="A1:E1"/>
    <mergeCell ref="A23:C23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WILSON Sarah</cp:lastModifiedBy>
  <cp:lastPrinted>2017-07-27T02:20:31Z</cp:lastPrinted>
  <dcterms:created xsi:type="dcterms:W3CDTF">2010-10-17T20:59:02Z</dcterms:created>
  <dcterms:modified xsi:type="dcterms:W3CDTF">2018-08-06T20:04:53Z</dcterms:modified>
</cp:coreProperties>
</file>